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charts/chart3.xml" ContentType="application/vnd.openxmlformats-officedocument.drawingml.chart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20" yWindow="-20" windowWidth="24800" windowHeight="15360" tabRatio="689"/>
  </bookViews>
  <sheets>
    <sheet name="sources &amp; notes" sheetId="11" r:id="rId1"/>
    <sheet name="Funciones Sociales ••" sheetId="8" r:id="rId2"/>
    <sheet name="Income distribs Rodriguez, WIID" sheetId="12" r:id="rId3"/>
    <sheet name="graph of socexp 1842-2013" sheetId="14" r:id="rId4"/>
    <sheet name="Fig's 3, 4 ben's, tx 1965-2013" sheetId="13" r:id="rId5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5" i="13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E44"/>
  <c r="D44"/>
  <c r="C44"/>
  <c r="B44"/>
  <c r="B110"/>
  <c r="C110"/>
  <c r="D110"/>
  <c r="B111"/>
  <c r="C111"/>
  <c r="D111"/>
  <c r="B112"/>
  <c r="C112"/>
  <c r="D112"/>
  <c r="B113"/>
  <c r="C113"/>
  <c r="D113"/>
  <c r="D102"/>
  <c r="D103"/>
  <c r="D104"/>
  <c r="D105"/>
  <c r="D106"/>
  <c r="D107"/>
  <c r="D108"/>
  <c r="D109"/>
  <c r="D101"/>
  <c r="C102"/>
  <c r="C103"/>
  <c r="C104"/>
  <c r="C105"/>
  <c r="C106"/>
  <c r="C107"/>
  <c r="C108"/>
  <c r="C109"/>
  <c r="C101"/>
  <c r="B102"/>
  <c r="B103"/>
  <c r="B104"/>
  <c r="B105"/>
  <c r="B106"/>
  <c r="B107"/>
  <c r="B108"/>
  <c r="B109"/>
  <c r="B101"/>
  <c r="D96"/>
  <c r="D97"/>
  <c r="D98"/>
  <c r="D99"/>
  <c r="D100"/>
  <c r="C96"/>
  <c r="C97"/>
  <c r="C98"/>
  <c r="C99"/>
  <c r="C100"/>
  <c r="B96"/>
  <c r="B97"/>
  <c r="B98"/>
  <c r="B99"/>
  <c r="B100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E8"/>
  <c r="D8"/>
  <c r="B39"/>
  <c r="C39"/>
  <c r="B40"/>
  <c r="C40"/>
  <c r="B41"/>
  <c r="C41"/>
  <c r="B42"/>
  <c r="C42"/>
  <c r="B43"/>
  <c r="C43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65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C8"/>
  <c r="B8"/>
  <c r="DD10" i="8"/>
  <c r="DE10"/>
  <c r="DF10"/>
  <c r="DG10"/>
  <c r="DH10"/>
  <c r="DD11"/>
  <c r="DE11"/>
  <c r="DF11"/>
  <c r="DG11"/>
  <c r="DH11"/>
  <c r="DD12"/>
  <c r="DE12"/>
  <c r="DF12"/>
  <c r="DG12"/>
  <c r="DH12"/>
  <c r="DD13"/>
  <c r="DE13"/>
  <c r="DF13"/>
  <c r="DG13"/>
  <c r="DH13"/>
  <c r="DD14"/>
  <c r="DE14"/>
  <c r="DF14"/>
  <c r="DG14"/>
  <c r="DH14"/>
  <c r="DD15"/>
  <c r="DE15"/>
  <c r="DF15"/>
  <c r="DG15"/>
  <c r="DH15"/>
  <c r="DD16"/>
  <c r="DE16"/>
  <c r="DF16"/>
  <c r="DG16"/>
  <c r="DH16"/>
  <c r="DD17"/>
  <c r="DE17"/>
  <c r="DF17"/>
  <c r="DG17"/>
  <c r="DH17"/>
  <c r="DD18"/>
  <c r="DE18"/>
  <c r="DF18"/>
  <c r="DG18"/>
  <c r="DH18"/>
  <c r="DD19"/>
  <c r="DE19"/>
  <c r="DF19"/>
  <c r="DG19"/>
  <c r="DH19"/>
  <c r="DD20"/>
  <c r="DE20"/>
  <c r="DF20"/>
  <c r="DG20"/>
  <c r="DH20"/>
  <c r="DD21"/>
  <c r="DE21"/>
  <c r="DF21"/>
  <c r="DG21"/>
  <c r="DH21"/>
  <c r="DD22"/>
  <c r="DE22"/>
  <c r="DF22"/>
  <c r="DG22"/>
  <c r="DH22"/>
  <c r="DD23"/>
  <c r="DE23"/>
  <c r="DF23"/>
  <c r="DG23"/>
  <c r="DH23"/>
  <c r="DD24"/>
  <c r="DE24"/>
  <c r="DF24"/>
  <c r="DG24"/>
  <c r="DH24"/>
  <c r="DD25"/>
  <c r="DE25"/>
  <c r="DF25"/>
  <c r="DG25"/>
  <c r="DH25"/>
  <c r="DD26"/>
  <c r="DE26"/>
  <c r="DF26"/>
  <c r="DG26"/>
  <c r="DH26"/>
  <c r="DD27"/>
  <c r="DE27"/>
  <c r="DF27"/>
  <c r="DG27"/>
  <c r="DH27"/>
  <c r="DD28"/>
  <c r="DE28"/>
  <c r="DF28"/>
  <c r="DG28"/>
  <c r="DH28"/>
  <c r="DD29"/>
  <c r="DE29"/>
  <c r="DF29"/>
  <c r="DG29"/>
  <c r="DH29"/>
  <c r="DD30"/>
  <c r="DE30"/>
  <c r="DF30"/>
  <c r="DG30"/>
  <c r="DH30"/>
  <c r="DD31"/>
  <c r="DE31"/>
  <c r="DF31"/>
  <c r="DG31"/>
  <c r="DH31"/>
  <c r="DD32"/>
  <c r="DE32"/>
  <c r="DF32"/>
  <c r="DG32"/>
  <c r="DH32"/>
  <c r="DD33"/>
  <c r="DE33"/>
  <c r="DF33"/>
  <c r="DG33"/>
  <c r="DH33"/>
  <c r="DD34"/>
  <c r="DE34"/>
  <c r="DF34"/>
  <c r="DG34"/>
  <c r="DH34"/>
  <c r="DD35"/>
  <c r="DE35"/>
  <c r="DF35"/>
  <c r="DG35"/>
  <c r="DH35"/>
  <c r="DD36"/>
  <c r="DE36"/>
  <c r="DF36"/>
  <c r="DG36"/>
  <c r="DH36"/>
  <c r="DD37"/>
  <c r="DE37"/>
  <c r="DF37"/>
  <c r="DG37"/>
  <c r="DH37"/>
  <c r="DD38"/>
  <c r="DE38"/>
  <c r="DF38"/>
  <c r="DG38"/>
  <c r="DH38"/>
  <c r="DD39"/>
  <c r="DE39"/>
  <c r="DF39"/>
  <c r="DG39"/>
  <c r="DH39"/>
  <c r="DD40"/>
  <c r="DE40"/>
  <c r="DF40"/>
  <c r="DG40"/>
  <c r="DH40"/>
  <c r="DD41"/>
  <c r="DE41"/>
  <c r="DF41"/>
  <c r="DG41"/>
  <c r="DH41"/>
  <c r="DD42"/>
  <c r="DE42"/>
  <c r="DF42"/>
  <c r="DG42"/>
  <c r="DH42"/>
  <c r="DD43"/>
  <c r="DE43"/>
  <c r="DF43"/>
  <c r="DG43"/>
  <c r="DH43"/>
  <c r="DD44"/>
  <c r="DE44"/>
  <c r="DF44"/>
  <c r="DG44"/>
  <c r="DH44"/>
  <c r="DD45"/>
  <c r="DE45"/>
  <c r="DF45"/>
  <c r="DG45"/>
  <c r="DH45"/>
  <c r="DD46"/>
  <c r="DE46"/>
  <c r="DF46"/>
  <c r="DG46"/>
  <c r="DH46"/>
  <c r="DD47"/>
  <c r="DE47"/>
  <c r="DF47"/>
  <c r="DG47"/>
  <c r="DH47"/>
  <c r="DD48"/>
  <c r="DE48"/>
  <c r="DF48"/>
  <c r="DG48"/>
  <c r="DH48"/>
  <c r="DD49"/>
  <c r="DE49"/>
  <c r="DF49"/>
  <c r="DG49"/>
  <c r="DH49"/>
  <c r="DD50"/>
  <c r="DE50"/>
  <c r="DF50"/>
  <c r="DG50"/>
  <c r="DH50"/>
  <c r="DD51"/>
  <c r="DE51"/>
  <c r="DF51"/>
  <c r="DG51"/>
  <c r="DH51"/>
  <c r="DD52"/>
  <c r="DE52"/>
  <c r="DF52"/>
  <c r="DG52"/>
  <c r="DH52"/>
  <c r="DD53"/>
  <c r="DE53"/>
  <c r="DF53"/>
  <c r="DG53"/>
  <c r="DH53"/>
  <c r="DD54"/>
  <c r="DE54"/>
  <c r="DF54"/>
  <c r="DG54"/>
  <c r="DH54"/>
  <c r="DD55"/>
  <c r="DE55"/>
  <c r="DF55"/>
  <c r="DG55"/>
  <c r="DH55"/>
  <c r="DD56"/>
  <c r="DE56"/>
  <c r="DF56"/>
  <c r="DG56"/>
  <c r="DH56"/>
  <c r="DD57"/>
  <c r="DE57"/>
  <c r="DF57"/>
  <c r="DG57"/>
  <c r="DH57"/>
  <c r="DD58"/>
  <c r="DE58"/>
  <c r="DF58"/>
  <c r="DG58"/>
  <c r="DH58"/>
  <c r="DD59"/>
  <c r="DE59"/>
  <c r="DF59"/>
  <c r="DG59"/>
  <c r="DH59"/>
  <c r="DD60"/>
  <c r="DE60"/>
  <c r="DF60"/>
  <c r="DG60"/>
  <c r="DH60"/>
  <c r="DD61"/>
  <c r="DE61"/>
  <c r="DF61"/>
  <c r="DG61"/>
  <c r="DH61"/>
  <c r="DD62"/>
  <c r="DE62"/>
  <c r="DF62"/>
  <c r="DG62"/>
  <c r="DH62"/>
  <c r="DD63"/>
  <c r="DE63"/>
  <c r="DF63"/>
  <c r="DG63"/>
  <c r="DH63"/>
  <c r="DD64"/>
  <c r="DE64"/>
  <c r="DF64"/>
  <c r="DG64"/>
  <c r="DH64"/>
  <c r="DD65"/>
  <c r="DE65"/>
  <c r="DF65"/>
  <c r="DG65"/>
  <c r="DH65"/>
  <c r="DD66"/>
  <c r="DE66"/>
  <c r="DF66"/>
  <c r="DG66"/>
  <c r="DH66"/>
  <c r="DD67"/>
  <c r="DE67"/>
  <c r="DF67"/>
  <c r="DG67"/>
  <c r="DH67"/>
  <c r="DD68"/>
  <c r="DE68"/>
  <c r="DF68"/>
  <c r="DG68"/>
  <c r="DH68"/>
  <c r="DD69"/>
  <c r="DE69"/>
  <c r="DF69"/>
  <c r="DG69"/>
  <c r="DH69"/>
  <c r="DD70"/>
  <c r="DE70"/>
  <c r="DF70"/>
  <c r="DG70"/>
  <c r="DH70"/>
  <c r="DD71"/>
  <c r="DE71"/>
  <c r="DF71"/>
  <c r="DG71"/>
  <c r="DH71"/>
  <c r="DD72"/>
  <c r="DE72"/>
  <c r="DF72"/>
  <c r="DG72"/>
  <c r="DH72"/>
  <c r="DD73"/>
  <c r="DE73"/>
  <c r="DF73"/>
  <c r="DG73"/>
  <c r="DH73"/>
  <c r="DD74"/>
  <c r="DE74"/>
  <c r="DF74"/>
  <c r="DG74"/>
  <c r="DH74"/>
  <c r="DD75"/>
  <c r="DE75"/>
  <c r="DF75"/>
  <c r="DG75"/>
  <c r="DH75"/>
  <c r="DD76"/>
  <c r="DE76"/>
  <c r="DF76"/>
  <c r="DG76"/>
  <c r="DH76"/>
  <c r="DD77"/>
  <c r="DE77"/>
  <c r="DF77"/>
  <c r="DG77"/>
  <c r="DH77"/>
  <c r="DD78"/>
  <c r="DE78"/>
  <c r="DF78"/>
  <c r="DG78"/>
  <c r="DH78"/>
  <c r="DD79"/>
  <c r="DE79"/>
  <c r="DF79"/>
  <c r="DG79"/>
  <c r="DH79"/>
  <c r="DD80"/>
  <c r="DE80"/>
  <c r="DF80"/>
  <c r="DG80"/>
  <c r="DH80"/>
  <c r="DD81"/>
  <c r="DE81"/>
  <c r="DF81"/>
  <c r="DG81"/>
  <c r="DH81"/>
  <c r="DD82"/>
  <c r="DE82"/>
  <c r="DF82"/>
  <c r="DG82"/>
  <c r="DH82"/>
  <c r="DD83"/>
  <c r="DE83"/>
  <c r="DF83"/>
  <c r="DG83"/>
  <c r="DH83"/>
  <c r="DD84"/>
  <c r="DE84"/>
  <c r="DF84"/>
  <c r="DG84"/>
  <c r="DH84"/>
  <c r="DD85"/>
  <c r="DE85"/>
  <c r="DF85"/>
  <c r="DG85"/>
  <c r="DH85"/>
  <c r="DD86"/>
  <c r="DE86"/>
  <c r="DF86"/>
  <c r="DG86"/>
  <c r="DH86"/>
  <c r="DD87"/>
  <c r="DE87"/>
  <c r="DF87"/>
  <c r="DG87"/>
  <c r="DH87"/>
  <c r="DD88"/>
  <c r="DE88"/>
  <c r="DF88"/>
  <c r="DG88"/>
  <c r="DH88"/>
  <c r="DD89"/>
  <c r="DE89"/>
  <c r="DF89"/>
  <c r="DG89"/>
  <c r="DH89"/>
  <c r="DD90"/>
  <c r="DE90"/>
  <c r="DF90"/>
  <c r="DG90"/>
  <c r="DH90"/>
  <c r="DD91"/>
  <c r="DE91"/>
  <c r="DF91"/>
  <c r="DG91"/>
  <c r="DH91"/>
  <c r="DD92"/>
  <c r="DE92"/>
  <c r="DF92"/>
  <c r="DG92"/>
  <c r="DH92"/>
  <c r="DD93"/>
  <c r="DE93"/>
  <c r="DF93"/>
  <c r="DG93"/>
  <c r="DH93"/>
  <c r="DD94"/>
  <c r="DE94"/>
  <c r="DF94"/>
  <c r="DG94"/>
  <c r="DH94"/>
  <c r="DD95"/>
  <c r="DE95"/>
  <c r="DF95"/>
  <c r="DG95"/>
  <c r="DH95"/>
  <c r="DD96"/>
  <c r="DE96"/>
  <c r="DF96"/>
  <c r="DG96"/>
  <c r="DH96"/>
  <c r="DD97"/>
  <c r="DE97"/>
  <c r="DF97"/>
  <c r="DG97"/>
  <c r="DH97"/>
  <c r="DD98"/>
  <c r="DE98"/>
  <c r="DF98"/>
  <c r="DG98"/>
  <c r="DH98"/>
  <c r="DD99"/>
  <c r="DE99"/>
  <c r="DF99"/>
  <c r="DG99"/>
  <c r="DH99"/>
  <c r="DD100"/>
  <c r="DE100"/>
  <c r="DF100"/>
  <c r="DG100"/>
  <c r="DH100"/>
  <c r="DD101"/>
  <c r="DE101"/>
  <c r="DF101"/>
  <c r="DG101"/>
  <c r="DH101"/>
  <c r="DD102"/>
  <c r="DE102"/>
  <c r="DF102"/>
  <c r="DG102"/>
  <c r="DH102"/>
  <c r="DD103"/>
  <c r="DE103"/>
  <c r="DF103"/>
  <c r="DG103"/>
  <c r="DH103"/>
  <c r="DD104"/>
  <c r="DE104"/>
  <c r="DF104"/>
  <c r="DG104"/>
  <c r="DH104"/>
  <c r="DD105"/>
  <c r="DE105"/>
  <c r="DF105"/>
  <c r="DG105"/>
  <c r="DH105"/>
  <c r="DD106"/>
  <c r="DE106"/>
  <c r="DF106"/>
  <c r="DG106"/>
  <c r="DH106"/>
  <c r="DD107"/>
  <c r="DE107"/>
  <c r="DF107"/>
  <c r="DG107"/>
  <c r="DH107"/>
  <c r="DD108"/>
  <c r="DE108"/>
  <c r="DF108"/>
  <c r="DG108"/>
  <c r="DH108"/>
  <c r="DD109"/>
  <c r="DE109"/>
  <c r="DF109"/>
  <c r="DG109"/>
  <c r="DH109"/>
  <c r="DD110"/>
  <c r="DE110"/>
  <c r="DF110"/>
  <c r="DG110"/>
  <c r="DH110"/>
  <c r="DD111"/>
  <c r="DE111"/>
  <c r="DF111"/>
  <c r="DG111"/>
  <c r="DH111"/>
  <c r="DD112"/>
  <c r="DE112"/>
  <c r="DF112"/>
  <c r="DG112"/>
  <c r="DH112"/>
  <c r="DD113"/>
  <c r="DE113"/>
  <c r="DF113"/>
  <c r="DG113"/>
  <c r="DH113"/>
  <c r="DD114"/>
  <c r="DE114"/>
  <c r="DF114"/>
  <c r="DG114"/>
  <c r="DH114"/>
  <c r="DD115"/>
  <c r="DE115"/>
  <c r="DF115"/>
  <c r="DG115"/>
  <c r="DH115"/>
  <c r="DD116"/>
  <c r="DE116"/>
  <c r="DF116"/>
  <c r="DG116"/>
  <c r="DH116"/>
  <c r="DD117"/>
  <c r="DE117"/>
  <c r="DF117"/>
  <c r="DG117"/>
  <c r="DH117"/>
  <c r="DD118"/>
  <c r="DE118"/>
  <c r="DF118"/>
  <c r="DG118"/>
  <c r="DH118"/>
  <c r="DD119"/>
  <c r="DE119"/>
  <c r="DF119"/>
  <c r="DG119"/>
  <c r="DH119"/>
  <c r="DD120"/>
  <c r="DE120"/>
  <c r="DF120"/>
  <c r="DG120"/>
  <c r="DH120"/>
  <c r="DD121"/>
  <c r="DE121"/>
  <c r="DF121"/>
  <c r="DG121"/>
  <c r="DH121"/>
  <c r="DD122"/>
  <c r="DE122"/>
  <c r="DF122"/>
  <c r="DG122"/>
  <c r="DH122"/>
  <c r="DD123"/>
  <c r="DE123"/>
  <c r="DF123"/>
  <c r="DG123"/>
  <c r="DH123"/>
  <c r="DD124"/>
  <c r="DE124"/>
  <c r="DF124"/>
  <c r="DG124"/>
  <c r="DH124"/>
  <c r="DD125"/>
  <c r="DE125"/>
  <c r="DF125"/>
  <c r="DG125"/>
  <c r="DH125"/>
  <c r="DD126"/>
  <c r="DE126"/>
  <c r="DF126"/>
  <c r="DG126"/>
  <c r="DH126"/>
  <c r="DD127"/>
  <c r="DE127"/>
  <c r="DF127"/>
  <c r="DG127"/>
  <c r="DH127"/>
  <c r="DD128"/>
  <c r="DE128"/>
  <c r="DF128"/>
  <c r="DG128"/>
  <c r="DH128"/>
  <c r="DD129"/>
  <c r="DE129"/>
  <c r="DF129"/>
  <c r="DG129"/>
  <c r="DH129"/>
  <c r="DD130"/>
  <c r="DE130"/>
  <c r="DF130"/>
  <c r="DG130"/>
  <c r="DH130"/>
  <c r="DD131"/>
  <c r="DE131"/>
  <c r="DF131"/>
  <c r="DG131"/>
  <c r="DH131"/>
  <c r="DD132"/>
  <c r="DE132"/>
  <c r="DF132"/>
  <c r="DG132"/>
  <c r="DH132"/>
  <c r="DD133"/>
  <c r="DE133"/>
  <c r="DF133"/>
  <c r="DG133"/>
  <c r="DH133"/>
  <c r="DD134"/>
  <c r="DE134"/>
  <c r="DF134"/>
  <c r="DG134"/>
  <c r="DH134"/>
  <c r="DD135"/>
  <c r="DE135"/>
  <c r="DF135"/>
  <c r="DG135"/>
  <c r="DH135"/>
  <c r="DD136"/>
  <c r="DE136"/>
  <c r="DF136"/>
  <c r="DG136"/>
  <c r="DH136"/>
  <c r="DD137"/>
  <c r="DE137"/>
  <c r="DF137"/>
  <c r="DG137"/>
  <c r="DH137"/>
  <c r="DD138"/>
  <c r="DE138"/>
  <c r="DF138"/>
  <c r="DG138"/>
  <c r="DH138"/>
  <c r="DD139"/>
  <c r="DE139"/>
  <c r="DF139"/>
  <c r="DG139"/>
  <c r="DH139"/>
  <c r="DD140"/>
  <c r="DE140"/>
  <c r="DF140"/>
  <c r="DG140"/>
  <c r="DH140"/>
  <c r="DD141"/>
  <c r="DE141"/>
  <c r="DF141"/>
  <c r="DG141"/>
  <c r="DH141"/>
  <c r="DD142"/>
  <c r="DE142"/>
  <c r="DF142"/>
  <c r="DG142"/>
  <c r="DH142"/>
  <c r="DD143"/>
  <c r="DE143"/>
  <c r="DF143"/>
  <c r="DG143"/>
  <c r="DH143"/>
  <c r="DD144"/>
  <c r="DE144"/>
  <c r="DF144"/>
  <c r="DG144"/>
  <c r="DH144"/>
  <c r="DD145"/>
  <c r="DE145"/>
  <c r="DF145"/>
  <c r="DG145"/>
  <c r="DH145"/>
  <c r="DD146"/>
  <c r="DE146"/>
  <c r="DF146"/>
  <c r="DG146"/>
  <c r="DH146"/>
  <c r="DD147"/>
  <c r="DE147"/>
  <c r="DF147"/>
  <c r="DG147"/>
  <c r="DH147"/>
  <c r="DD148"/>
  <c r="DE148"/>
  <c r="DF148"/>
  <c r="DG148"/>
  <c r="DH148"/>
  <c r="DD149"/>
  <c r="DE149"/>
  <c r="DF149"/>
  <c r="DG149"/>
  <c r="DH149"/>
  <c r="DD150"/>
  <c r="DE150"/>
  <c r="DF150"/>
  <c r="DG150"/>
  <c r="DH150"/>
  <c r="DD151"/>
  <c r="DE151"/>
  <c r="DF151"/>
  <c r="DG151"/>
  <c r="DH151"/>
  <c r="DD152"/>
  <c r="DE152"/>
  <c r="DF152"/>
  <c r="DG152"/>
  <c r="DH152"/>
  <c r="DD153"/>
  <c r="DE153"/>
  <c r="DF153"/>
  <c r="DG153"/>
  <c r="DH153"/>
  <c r="DD154"/>
  <c r="DE154"/>
  <c r="DF154"/>
  <c r="DG154"/>
  <c r="DH154"/>
  <c r="DD155"/>
  <c r="DE155"/>
  <c r="DF155"/>
  <c r="DG155"/>
  <c r="DH155"/>
  <c r="DD156"/>
  <c r="DE156"/>
  <c r="DF156"/>
  <c r="DG156"/>
  <c r="DH156"/>
  <c r="DD157"/>
  <c r="DE157"/>
  <c r="DF157"/>
  <c r="DG157"/>
  <c r="DH157"/>
  <c r="DD158"/>
  <c r="DE158"/>
  <c r="DF158"/>
  <c r="DG158"/>
  <c r="DH158"/>
  <c r="DD159"/>
  <c r="DE159"/>
  <c r="DF159"/>
  <c r="DG159"/>
  <c r="DH159"/>
  <c r="DD160"/>
  <c r="DE160"/>
  <c r="DF160"/>
  <c r="DG160"/>
  <c r="DH160"/>
  <c r="DD161"/>
  <c r="DE161"/>
  <c r="DF161"/>
  <c r="DG161"/>
  <c r="DH161"/>
  <c r="DD162"/>
  <c r="DE162"/>
  <c r="DF162"/>
  <c r="DG162"/>
  <c r="DH162"/>
  <c r="DD163"/>
  <c r="DE163"/>
  <c r="DF163"/>
  <c r="DG163"/>
  <c r="DH163"/>
  <c r="DD164"/>
  <c r="DE164"/>
  <c r="DF164"/>
  <c r="DG164"/>
  <c r="DH164"/>
  <c r="DD165"/>
  <c r="DE165"/>
  <c r="DF165"/>
  <c r="DG165"/>
  <c r="DH165"/>
  <c r="DD166"/>
  <c r="DE166"/>
  <c r="DF166"/>
  <c r="DG166"/>
  <c r="DH166"/>
  <c r="DD167"/>
  <c r="DE167"/>
  <c r="DF167"/>
  <c r="DG167"/>
  <c r="DH167"/>
  <c r="DE9"/>
  <c r="DF9"/>
  <c r="DG9"/>
  <c r="DH9"/>
  <c r="DD9"/>
  <c r="DB172"/>
  <c r="DB173"/>
  <c r="DB174"/>
  <c r="DB175"/>
  <c r="DB176"/>
  <c r="DB177"/>
  <c r="DB178"/>
  <c r="DB179"/>
  <c r="DB180"/>
  <c r="DB181"/>
  <c r="DB182"/>
  <c r="DB183"/>
  <c r="DB184"/>
  <c r="DB171"/>
  <c r="DB10"/>
  <c r="DB11"/>
  <c r="DB12"/>
  <c r="DB13"/>
  <c r="DB14"/>
  <c r="DB15"/>
  <c r="DB16"/>
  <c r="DB17"/>
  <c r="DB18"/>
  <c r="DB19"/>
  <c r="DB20"/>
  <c r="DB21"/>
  <c r="DB22"/>
  <c r="DB23"/>
  <c r="DB24"/>
  <c r="DB25"/>
  <c r="DB26"/>
  <c r="DB27"/>
  <c r="DB28"/>
  <c r="DB29"/>
  <c r="DB30"/>
  <c r="DB31"/>
  <c r="DB32"/>
  <c r="DB33"/>
  <c r="DB34"/>
  <c r="DB35"/>
  <c r="DB36"/>
  <c r="DB37"/>
  <c r="DB38"/>
  <c r="DB39"/>
  <c r="DB40"/>
  <c r="DB41"/>
  <c r="DB42"/>
  <c r="DB43"/>
  <c r="DB44"/>
  <c r="DB45"/>
  <c r="DB46"/>
  <c r="DB47"/>
  <c r="DB48"/>
  <c r="DB49"/>
  <c r="DB50"/>
  <c r="DB51"/>
  <c r="DB52"/>
  <c r="DB53"/>
  <c r="DB54"/>
  <c r="DB55"/>
  <c r="DB56"/>
  <c r="DB57"/>
  <c r="DB58"/>
  <c r="DB59"/>
  <c r="DB60"/>
  <c r="DB61"/>
  <c r="DB62"/>
  <c r="DB63"/>
  <c r="DB64"/>
  <c r="DB65"/>
  <c r="DB66"/>
  <c r="DB67"/>
  <c r="DB68"/>
  <c r="DB69"/>
  <c r="DB70"/>
  <c r="DB71"/>
  <c r="DB72"/>
  <c r="DB73"/>
  <c r="DB74"/>
  <c r="DB75"/>
  <c r="DB76"/>
  <c r="DB77"/>
  <c r="DB78"/>
  <c r="DB79"/>
  <c r="DB80"/>
  <c r="DB81"/>
  <c r="DB82"/>
  <c r="DB83"/>
  <c r="DB84"/>
  <c r="DB85"/>
  <c r="DB86"/>
  <c r="DB87"/>
  <c r="DB88"/>
  <c r="DB89"/>
  <c r="DB90"/>
  <c r="DB91"/>
  <c r="DB92"/>
  <c r="DB93"/>
  <c r="DB94"/>
  <c r="DB95"/>
  <c r="DB96"/>
  <c r="DB97"/>
  <c r="DB98"/>
  <c r="DB99"/>
  <c r="DB100"/>
  <c r="DB101"/>
  <c r="DB102"/>
  <c r="DB103"/>
  <c r="DB104"/>
  <c r="DB105"/>
  <c r="DB106"/>
  <c r="DB107"/>
  <c r="DB108"/>
  <c r="DB109"/>
  <c r="DB110"/>
  <c r="DB111"/>
  <c r="DB112"/>
  <c r="DB113"/>
  <c r="DB114"/>
  <c r="DB115"/>
  <c r="DB116"/>
  <c r="DB117"/>
  <c r="DB118"/>
  <c r="DB119"/>
  <c r="DB120"/>
  <c r="DB121"/>
  <c r="DB122"/>
  <c r="DB123"/>
  <c r="DB124"/>
  <c r="DB125"/>
  <c r="DB126"/>
  <c r="DB127"/>
  <c r="DB128"/>
  <c r="DB129"/>
  <c r="DB130"/>
  <c r="DB131"/>
  <c r="DB132"/>
  <c r="DB133"/>
  <c r="DB134"/>
  <c r="DB135"/>
  <c r="DB136"/>
  <c r="DB137"/>
  <c r="DB138"/>
  <c r="DB139"/>
  <c r="DB140"/>
  <c r="DB141"/>
  <c r="DB142"/>
  <c r="DB143"/>
  <c r="DB144"/>
  <c r="DB145"/>
  <c r="DB146"/>
  <c r="DB147"/>
  <c r="DB148"/>
  <c r="DB149"/>
  <c r="DB150"/>
  <c r="DB151"/>
  <c r="DB152"/>
  <c r="DB153"/>
  <c r="DB154"/>
  <c r="DB155"/>
  <c r="DB156"/>
  <c r="DB157"/>
  <c r="DB158"/>
  <c r="DB159"/>
  <c r="DB160"/>
  <c r="DB161"/>
  <c r="DB162"/>
  <c r="DB163"/>
  <c r="DB164"/>
  <c r="DB165"/>
  <c r="DB166"/>
  <c r="DB167"/>
  <c r="DB9"/>
  <c r="AM10"/>
  <c r="AN10"/>
  <c r="AO10"/>
  <c r="AP10"/>
  <c r="AQ10"/>
  <c r="AM11"/>
  <c r="AN11"/>
  <c r="AO11"/>
  <c r="AP11"/>
  <c r="AQ11"/>
  <c r="AM12"/>
  <c r="AN12"/>
  <c r="AO12"/>
  <c r="AP12"/>
  <c r="AQ12"/>
  <c r="AM13"/>
  <c r="AN13"/>
  <c r="AO13"/>
  <c r="AP13"/>
  <c r="AQ13"/>
  <c r="AM14"/>
  <c r="AN14"/>
  <c r="AO14"/>
  <c r="AP14"/>
  <c r="AQ14"/>
  <c r="AM15"/>
  <c r="AN15"/>
  <c r="AO15"/>
  <c r="AP15"/>
  <c r="AQ15"/>
  <c r="AM16"/>
  <c r="AN16"/>
  <c r="AO16"/>
  <c r="AP16"/>
  <c r="AQ16"/>
  <c r="AM17"/>
  <c r="AN17"/>
  <c r="AO17"/>
  <c r="AP17"/>
  <c r="AQ17"/>
  <c r="AM18"/>
  <c r="AN18"/>
  <c r="AO18"/>
  <c r="AP18"/>
  <c r="AQ18"/>
  <c r="AM19"/>
  <c r="AN19"/>
  <c r="AO19"/>
  <c r="AP19"/>
  <c r="AQ19"/>
  <c r="AM20"/>
  <c r="AN20"/>
  <c r="AO20"/>
  <c r="AP20"/>
  <c r="AQ20"/>
  <c r="AM21"/>
  <c r="AN21"/>
  <c r="AO21"/>
  <c r="AP21"/>
  <c r="AQ21"/>
  <c r="AM22"/>
  <c r="AN22"/>
  <c r="AO22"/>
  <c r="AP22"/>
  <c r="AQ22"/>
  <c r="AM23"/>
  <c r="AN23"/>
  <c r="AO23"/>
  <c r="AP23"/>
  <c r="AQ23"/>
  <c r="AM24"/>
  <c r="AN24"/>
  <c r="AO24"/>
  <c r="AP24"/>
  <c r="AQ24"/>
  <c r="AM25"/>
  <c r="AN25"/>
  <c r="AO25"/>
  <c r="AP25"/>
  <c r="AQ25"/>
  <c r="AM26"/>
  <c r="AN26"/>
  <c r="AO26"/>
  <c r="AP26"/>
  <c r="AQ26"/>
  <c r="AM27"/>
  <c r="AN27"/>
  <c r="AO27"/>
  <c r="AP27"/>
  <c r="AQ27"/>
  <c r="AM28"/>
  <c r="AN28"/>
  <c r="AO28"/>
  <c r="AP28"/>
  <c r="AQ28"/>
  <c r="AM29"/>
  <c r="AN29"/>
  <c r="AO29"/>
  <c r="AP29"/>
  <c r="AQ29"/>
  <c r="AM30"/>
  <c r="AN30"/>
  <c r="AO30"/>
  <c r="AP30"/>
  <c r="AQ30"/>
  <c r="AM31"/>
  <c r="AN31"/>
  <c r="AO31"/>
  <c r="AP31"/>
  <c r="AQ31"/>
  <c r="AM32"/>
  <c r="AN32"/>
  <c r="AO32"/>
  <c r="AP32"/>
  <c r="AQ32"/>
  <c r="AM33"/>
  <c r="AN33"/>
  <c r="AO33"/>
  <c r="AP33"/>
  <c r="AQ33"/>
  <c r="AM34"/>
  <c r="AN34"/>
  <c r="AO34"/>
  <c r="AP34"/>
  <c r="AQ34"/>
  <c r="AM35"/>
  <c r="AN35"/>
  <c r="AO35"/>
  <c r="AP35"/>
  <c r="AQ35"/>
  <c r="AM36"/>
  <c r="AN36"/>
  <c r="AO36"/>
  <c r="AP36"/>
  <c r="AQ36"/>
  <c r="AM37"/>
  <c r="AN37"/>
  <c r="AO37"/>
  <c r="AP37"/>
  <c r="AQ37"/>
  <c r="AM38"/>
  <c r="AN38"/>
  <c r="AO38"/>
  <c r="AP38"/>
  <c r="AQ38"/>
  <c r="AM39"/>
  <c r="AN39"/>
  <c r="AO39"/>
  <c r="AP39"/>
  <c r="AQ39"/>
  <c r="AM40"/>
  <c r="AN40"/>
  <c r="AO40"/>
  <c r="AP40"/>
  <c r="AQ40"/>
  <c r="AM41"/>
  <c r="AN41"/>
  <c r="AO41"/>
  <c r="AP41"/>
  <c r="AQ41"/>
  <c r="AM42"/>
  <c r="AN42"/>
  <c r="AO42"/>
  <c r="AP42"/>
  <c r="AQ42"/>
  <c r="AM43"/>
  <c r="AN43"/>
  <c r="AO43"/>
  <c r="AP43"/>
  <c r="AQ43"/>
  <c r="AM44"/>
  <c r="AN44"/>
  <c r="AO44"/>
  <c r="AP44"/>
  <c r="AQ44"/>
  <c r="AM45"/>
  <c r="AN45"/>
  <c r="AO45"/>
  <c r="AP45"/>
  <c r="AQ45"/>
  <c r="AM46"/>
  <c r="AN46"/>
  <c r="AO46"/>
  <c r="AP46"/>
  <c r="AQ46"/>
  <c r="AM47"/>
  <c r="AN47"/>
  <c r="AO47"/>
  <c r="AP47"/>
  <c r="AQ47"/>
  <c r="AM48"/>
  <c r="AN48"/>
  <c r="AO48"/>
  <c r="AP48"/>
  <c r="AQ48"/>
  <c r="AM49"/>
  <c r="AN49"/>
  <c r="AO49"/>
  <c r="AP49"/>
  <c r="AQ49"/>
  <c r="AM50"/>
  <c r="AN50"/>
  <c r="AO50"/>
  <c r="AP50"/>
  <c r="AQ50"/>
  <c r="AM51"/>
  <c r="AN51"/>
  <c r="AO51"/>
  <c r="AP51"/>
  <c r="AQ51"/>
  <c r="AM52"/>
  <c r="AN52"/>
  <c r="AO52"/>
  <c r="AP52"/>
  <c r="AQ52"/>
  <c r="AM53"/>
  <c r="AN53"/>
  <c r="AO53"/>
  <c r="AP53"/>
  <c r="AQ53"/>
  <c r="AM54"/>
  <c r="AN54"/>
  <c r="AO54"/>
  <c r="AP54"/>
  <c r="AQ54"/>
  <c r="AM55"/>
  <c r="AN55"/>
  <c r="AO55"/>
  <c r="AP55"/>
  <c r="AQ55"/>
  <c r="AM56"/>
  <c r="AN56"/>
  <c r="AO56"/>
  <c r="AP56"/>
  <c r="AQ56"/>
  <c r="AM57"/>
  <c r="AN57"/>
  <c r="AO57"/>
  <c r="AP57"/>
  <c r="AQ57"/>
  <c r="AM58"/>
  <c r="AN58"/>
  <c r="AO58"/>
  <c r="AP58"/>
  <c r="AQ58"/>
  <c r="AM59"/>
  <c r="AN59"/>
  <c r="AO59"/>
  <c r="AP59"/>
  <c r="AQ59"/>
  <c r="AM60"/>
  <c r="AN60"/>
  <c r="AO60"/>
  <c r="AP60"/>
  <c r="AQ60"/>
  <c r="AM61"/>
  <c r="AN61"/>
  <c r="AO61"/>
  <c r="AP61"/>
  <c r="AQ61"/>
  <c r="AM62"/>
  <c r="AN62"/>
  <c r="AO62"/>
  <c r="AP62"/>
  <c r="AQ62"/>
  <c r="AM63"/>
  <c r="AN63"/>
  <c r="AO63"/>
  <c r="AP63"/>
  <c r="AQ63"/>
  <c r="AM64"/>
  <c r="AN64"/>
  <c r="AO64"/>
  <c r="AP64"/>
  <c r="AQ64"/>
  <c r="AM65"/>
  <c r="AN65"/>
  <c r="AO65"/>
  <c r="AP65"/>
  <c r="AQ65"/>
  <c r="AM66"/>
  <c r="AN66"/>
  <c r="AO66"/>
  <c r="AP66"/>
  <c r="AQ66"/>
  <c r="AM67"/>
  <c r="AN67"/>
  <c r="AO67"/>
  <c r="AP67"/>
  <c r="AQ67"/>
  <c r="AM68"/>
  <c r="AN68"/>
  <c r="AO68"/>
  <c r="AP68"/>
  <c r="AQ68"/>
  <c r="AM69"/>
  <c r="AN69"/>
  <c r="AO69"/>
  <c r="AP69"/>
  <c r="AQ69"/>
  <c r="AM70"/>
  <c r="AN70"/>
  <c r="AO70"/>
  <c r="AP70"/>
  <c r="AQ70"/>
  <c r="AM71"/>
  <c r="AN71"/>
  <c r="AO71"/>
  <c r="AP71"/>
  <c r="AQ71"/>
  <c r="AM72"/>
  <c r="AN72"/>
  <c r="AO72"/>
  <c r="AP72"/>
  <c r="AQ72"/>
  <c r="AM73"/>
  <c r="AN73"/>
  <c r="AO73"/>
  <c r="AP73"/>
  <c r="AQ73"/>
  <c r="AM74"/>
  <c r="AN74"/>
  <c r="AO74"/>
  <c r="AP74"/>
  <c r="AQ74"/>
  <c r="AM75"/>
  <c r="AN75"/>
  <c r="AO75"/>
  <c r="AP75"/>
  <c r="AQ75"/>
  <c r="AM76"/>
  <c r="AN76"/>
  <c r="AO76"/>
  <c r="AP76"/>
  <c r="AQ76"/>
  <c r="AM77"/>
  <c r="AN77"/>
  <c r="AO77"/>
  <c r="AP77"/>
  <c r="AQ77"/>
  <c r="AM78"/>
  <c r="AN78"/>
  <c r="AO78"/>
  <c r="AP78"/>
  <c r="AQ78"/>
  <c r="AM79"/>
  <c r="AN79"/>
  <c r="AO79"/>
  <c r="AP79"/>
  <c r="AQ79"/>
  <c r="AM80"/>
  <c r="AN80"/>
  <c r="AO80"/>
  <c r="AP80"/>
  <c r="AQ80"/>
  <c r="AM81"/>
  <c r="AN81"/>
  <c r="AO81"/>
  <c r="AP81"/>
  <c r="AQ81"/>
  <c r="AM82"/>
  <c r="AN82"/>
  <c r="AO82"/>
  <c r="AP82"/>
  <c r="AQ82"/>
  <c r="AM83"/>
  <c r="AN83"/>
  <c r="AO83"/>
  <c r="AP83"/>
  <c r="AQ83"/>
  <c r="AM84"/>
  <c r="AN84"/>
  <c r="AO84"/>
  <c r="AP84"/>
  <c r="AQ84"/>
  <c r="AM85"/>
  <c r="AN85"/>
  <c r="AO85"/>
  <c r="AP85"/>
  <c r="AQ85"/>
  <c r="AM86"/>
  <c r="AN86"/>
  <c r="AO86"/>
  <c r="AP86"/>
  <c r="AQ86"/>
  <c r="AM87"/>
  <c r="AN87"/>
  <c r="AO87"/>
  <c r="AP87"/>
  <c r="AQ87"/>
  <c r="AM88"/>
  <c r="AN88"/>
  <c r="AO88"/>
  <c r="AP88"/>
  <c r="AQ88"/>
  <c r="AM89"/>
  <c r="AN89"/>
  <c r="AO89"/>
  <c r="AP89"/>
  <c r="AQ89"/>
  <c r="AM90"/>
  <c r="AN90"/>
  <c r="AO90"/>
  <c r="AP90"/>
  <c r="AQ90"/>
  <c r="AM91"/>
  <c r="AN91"/>
  <c r="AO91"/>
  <c r="AP91"/>
  <c r="AQ91"/>
  <c r="AM92"/>
  <c r="AN92"/>
  <c r="AO92"/>
  <c r="AP92"/>
  <c r="AQ92"/>
  <c r="AM93"/>
  <c r="AN93"/>
  <c r="AO93"/>
  <c r="AP93"/>
  <c r="AQ93"/>
  <c r="AM94"/>
  <c r="AN94"/>
  <c r="AO94"/>
  <c r="AP94"/>
  <c r="AQ94"/>
  <c r="AM95"/>
  <c r="AN95"/>
  <c r="AO95"/>
  <c r="AP95"/>
  <c r="AQ95"/>
  <c r="AM96"/>
  <c r="AN96"/>
  <c r="AO96"/>
  <c r="AP96"/>
  <c r="AQ96"/>
  <c r="AM97"/>
  <c r="AN97"/>
  <c r="AO97"/>
  <c r="AP97"/>
  <c r="AQ97"/>
  <c r="AM98"/>
  <c r="AN98"/>
  <c r="AO98"/>
  <c r="AP98"/>
  <c r="AQ98"/>
  <c r="AM99"/>
  <c r="AN99"/>
  <c r="AO99"/>
  <c r="AP99"/>
  <c r="AQ99"/>
  <c r="AM100"/>
  <c r="AN100"/>
  <c r="AO100"/>
  <c r="AP100"/>
  <c r="AQ100"/>
  <c r="AM101"/>
  <c r="AN101"/>
  <c r="AO101"/>
  <c r="AP101"/>
  <c r="AQ101"/>
  <c r="AM102"/>
  <c r="AN102"/>
  <c r="AO102"/>
  <c r="AP102"/>
  <c r="AQ102"/>
  <c r="AM103"/>
  <c r="AN103"/>
  <c r="AO103"/>
  <c r="AP103"/>
  <c r="AQ103"/>
  <c r="AM104"/>
  <c r="AN104"/>
  <c r="AO104"/>
  <c r="AP104"/>
  <c r="AQ104"/>
  <c r="AM105"/>
  <c r="AN105"/>
  <c r="AO105"/>
  <c r="AP105"/>
  <c r="AQ105"/>
  <c r="AM106"/>
  <c r="AN106"/>
  <c r="AO106"/>
  <c r="AP106"/>
  <c r="AQ106"/>
  <c r="AM107"/>
  <c r="AN107"/>
  <c r="AO107"/>
  <c r="AP107"/>
  <c r="AQ107"/>
  <c r="AM108"/>
  <c r="AN108"/>
  <c r="AO108"/>
  <c r="AP108"/>
  <c r="AQ108"/>
  <c r="AM109"/>
  <c r="AN109"/>
  <c r="AO109"/>
  <c r="AP109"/>
  <c r="AQ109"/>
  <c r="AM110"/>
  <c r="AN110"/>
  <c r="AO110"/>
  <c r="AP110"/>
  <c r="AQ110"/>
  <c r="AM111"/>
  <c r="AN111"/>
  <c r="AO111"/>
  <c r="AP111"/>
  <c r="AQ111"/>
  <c r="AM112"/>
  <c r="AN112"/>
  <c r="AO112"/>
  <c r="AP112"/>
  <c r="AQ112"/>
  <c r="AM113"/>
  <c r="AN113"/>
  <c r="AO113"/>
  <c r="AP113"/>
  <c r="AQ113"/>
  <c r="AM114"/>
  <c r="AN114"/>
  <c r="AO114"/>
  <c r="AP114"/>
  <c r="AQ114"/>
  <c r="AM115"/>
  <c r="AN115"/>
  <c r="AO115"/>
  <c r="AP115"/>
  <c r="AQ115"/>
  <c r="AM116"/>
  <c r="AN116"/>
  <c r="AO116"/>
  <c r="AP116"/>
  <c r="AQ116"/>
  <c r="AM117"/>
  <c r="AN117"/>
  <c r="AO117"/>
  <c r="AP117"/>
  <c r="AQ117"/>
  <c r="AM118"/>
  <c r="AN118"/>
  <c r="AO118"/>
  <c r="AP118"/>
  <c r="AQ118"/>
  <c r="AM119"/>
  <c r="AN119"/>
  <c r="AO119"/>
  <c r="AP119"/>
  <c r="AQ119"/>
  <c r="AM120"/>
  <c r="AN120"/>
  <c r="AO120"/>
  <c r="AP120"/>
  <c r="AQ120"/>
  <c r="AM121"/>
  <c r="AN121"/>
  <c r="AO121"/>
  <c r="AP121"/>
  <c r="AQ121"/>
  <c r="AM122"/>
  <c r="AN122"/>
  <c r="AO122"/>
  <c r="AP122"/>
  <c r="AQ122"/>
  <c r="AM123"/>
  <c r="AN123"/>
  <c r="AO123"/>
  <c r="AP123"/>
  <c r="AQ123"/>
  <c r="AM124"/>
  <c r="AN124"/>
  <c r="AO124"/>
  <c r="AP124"/>
  <c r="AQ124"/>
  <c r="AM125"/>
  <c r="AN125"/>
  <c r="AO125"/>
  <c r="AP125"/>
  <c r="AQ125"/>
  <c r="AM126"/>
  <c r="AN126"/>
  <c r="AO126"/>
  <c r="AP126"/>
  <c r="AQ126"/>
  <c r="AM127"/>
  <c r="AN127"/>
  <c r="AO127"/>
  <c r="AP127"/>
  <c r="AQ127"/>
  <c r="AM128"/>
  <c r="AN128"/>
  <c r="AO128"/>
  <c r="AP128"/>
  <c r="AQ128"/>
  <c r="AM129"/>
  <c r="AN129"/>
  <c r="AO129"/>
  <c r="AP129"/>
  <c r="AQ129"/>
  <c r="AM130"/>
  <c r="AN130"/>
  <c r="AO130"/>
  <c r="AP130"/>
  <c r="AQ130"/>
  <c r="AM131"/>
  <c r="AN131"/>
  <c r="AO131"/>
  <c r="AP131"/>
  <c r="AQ131"/>
  <c r="AM132"/>
  <c r="AN132"/>
  <c r="AO132"/>
  <c r="AP132"/>
  <c r="AQ132"/>
  <c r="AM133"/>
  <c r="AN133"/>
  <c r="AO133"/>
  <c r="AP133"/>
  <c r="AQ133"/>
  <c r="AM134"/>
  <c r="AN134"/>
  <c r="AO134"/>
  <c r="AP134"/>
  <c r="AQ134"/>
  <c r="AM135"/>
  <c r="AN135"/>
  <c r="AO135"/>
  <c r="AP135"/>
  <c r="AQ135"/>
  <c r="AM136"/>
  <c r="AN136"/>
  <c r="AO136"/>
  <c r="AP136"/>
  <c r="AQ136"/>
  <c r="AM137"/>
  <c r="AN137"/>
  <c r="AO137"/>
  <c r="AP137"/>
  <c r="AQ137"/>
  <c r="AM138"/>
  <c r="AN138"/>
  <c r="AO138"/>
  <c r="AP138"/>
  <c r="AQ138"/>
  <c r="AM139"/>
  <c r="AN139"/>
  <c r="AO139"/>
  <c r="AP139"/>
  <c r="AQ139"/>
  <c r="AM140"/>
  <c r="AN140"/>
  <c r="AO140"/>
  <c r="AP140"/>
  <c r="AQ140"/>
  <c r="AM141"/>
  <c r="AN141"/>
  <c r="AO141"/>
  <c r="AP141"/>
  <c r="AQ141"/>
  <c r="AM142"/>
  <c r="AN142"/>
  <c r="AO142"/>
  <c r="AP142"/>
  <c r="AQ142"/>
  <c r="AM143"/>
  <c r="AN143"/>
  <c r="AO143"/>
  <c r="AP143"/>
  <c r="AQ143"/>
  <c r="AM144"/>
  <c r="AN144"/>
  <c r="AO144"/>
  <c r="AP144"/>
  <c r="AQ144"/>
  <c r="AM145"/>
  <c r="AN145"/>
  <c r="AO145"/>
  <c r="AP145"/>
  <c r="AQ145"/>
  <c r="AM146"/>
  <c r="AN146"/>
  <c r="AO146"/>
  <c r="AP146"/>
  <c r="AQ146"/>
  <c r="AM147"/>
  <c r="AN147"/>
  <c r="AO147"/>
  <c r="AP147"/>
  <c r="AQ147"/>
  <c r="AM148"/>
  <c r="AN148"/>
  <c r="AO148"/>
  <c r="AP148"/>
  <c r="AQ148"/>
  <c r="AM149"/>
  <c r="AN149"/>
  <c r="AO149"/>
  <c r="AP149"/>
  <c r="AQ149"/>
  <c r="AM150"/>
  <c r="AN150"/>
  <c r="AO150"/>
  <c r="AP150"/>
  <c r="AQ150"/>
  <c r="AM151"/>
  <c r="AN151"/>
  <c r="AO151"/>
  <c r="AP151"/>
  <c r="AQ151"/>
  <c r="AM152"/>
  <c r="AN152"/>
  <c r="AO152"/>
  <c r="AP152"/>
  <c r="AQ152"/>
  <c r="AM153"/>
  <c r="AN153"/>
  <c r="AO153"/>
  <c r="AP153"/>
  <c r="AQ153"/>
  <c r="AM154"/>
  <c r="AN154"/>
  <c r="AO154"/>
  <c r="AP154"/>
  <c r="AQ154"/>
  <c r="AM155"/>
  <c r="AN155"/>
  <c r="AO155"/>
  <c r="AP155"/>
  <c r="AQ155"/>
  <c r="AM156"/>
  <c r="AN156"/>
  <c r="AO156"/>
  <c r="AP156"/>
  <c r="AQ156"/>
  <c r="AM157"/>
  <c r="AN157"/>
  <c r="AO157"/>
  <c r="AP157"/>
  <c r="AQ157"/>
  <c r="AM158"/>
  <c r="AN158"/>
  <c r="AO158"/>
  <c r="AP158"/>
  <c r="AQ158"/>
  <c r="AM159"/>
  <c r="AN159"/>
  <c r="AO159"/>
  <c r="AP159"/>
  <c r="AQ159"/>
  <c r="AM160"/>
  <c r="AN160"/>
  <c r="AO160"/>
  <c r="AP160"/>
  <c r="AQ160"/>
  <c r="AM161"/>
  <c r="AN161"/>
  <c r="AO161"/>
  <c r="AP161"/>
  <c r="AQ161"/>
  <c r="AM162"/>
  <c r="AN162"/>
  <c r="AO162"/>
  <c r="AP162"/>
  <c r="AQ162"/>
  <c r="AM163"/>
  <c r="AN163"/>
  <c r="AO163"/>
  <c r="AP163"/>
  <c r="AQ163"/>
  <c r="AM164"/>
  <c r="AN164"/>
  <c r="AO164"/>
  <c r="AP164"/>
  <c r="AQ164"/>
  <c r="AM165"/>
  <c r="AN165"/>
  <c r="AO165"/>
  <c r="AP165"/>
  <c r="AQ165"/>
  <c r="AM166"/>
  <c r="AN166"/>
  <c r="AO166"/>
  <c r="AP166"/>
  <c r="AQ166"/>
  <c r="AM167"/>
  <c r="AN167"/>
  <c r="AO167"/>
  <c r="AP167"/>
  <c r="AQ167"/>
  <c r="AN9"/>
  <c r="AO9"/>
  <c r="AP9"/>
  <c r="AQ9"/>
  <c r="AM9"/>
  <c r="AT9"/>
  <c r="AU9"/>
  <c r="AV9"/>
  <c r="AW9"/>
  <c r="AS9"/>
  <c r="AX9"/>
  <c r="AN172"/>
  <c r="BV172"/>
  <c r="AO172"/>
  <c r="BW172"/>
  <c r="AP172"/>
  <c r="BX172"/>
  <c r="AQ172"/>
  <c r="BY172"/>
  <c r="AM172"/>
  <c r="BU172"/>
  <c r="BZ172"/>
  <c r="AN173"/>
  <c r="BV173"/>
  <c r="AO173"/>
  <c r="BW173"/>
  <c r="AP173"/>
  <c r="BX173"/>
  <c r="AQ173"/>
  <c r="BY173"/>
  <c r="AM173"/>
  <c r="BU173"/>
  <c r="BZ173"/>
  <c r="AN174"/>
  <c r="BV174"/>
  <c r="AO174"/>
  <c r="BW174"/>
  <c r="AP174"/>
  <c r="BX174"/>
  <c r="AQ174"/>
  <c r="BY174"/>
  <c r="AM174"/>
  <c r="BU174"/>
  <c r="BZ174"/>
  <c r="AN175"/>
  <c r="BV175"/>
  <c r="AO175"/>
  <c r="BW175"/>
  <c r="AP175"/>
  <c r="BX175"/>
  <c r="AQ175"/>
  <c r="BY175"/>
  <c r="AM175"/>
  <c r="BU175"/>
  <c r="BZ175"/>
  <c r="AN176"/>
  <c r="BV176"/>
  <c r="AO176"/>
  <c r="BW176"/>
  <c r="AP176"/>
  <c r="BX176"/>
  <c r="AQ176"/>
  <c r="BY176"/>
  <c r="AM176"/>
  <c r="BU176"/>
  <c r="BZ176"/>
  <c r="AN177"/>
  <c r="BV177"/>
  <c r="AO177"/>
  <c r="BW177"/>
  <c r="AP177"/>
  <c r="BX177"/>
  <c r="AQ177"/>
  <c r="BY177"/>
  <c r="AM177"/>
  <c r="BU177"/>
  <c r="BZ177"/>
  <c r="AN178"/>
  <c r="BV178"/>
  <c r="AO178"/>
  <c r="BW178"/>
  <c r="AP178"/>
  <c r="BX178"/>
  <c r="AQ178"/>
  <c r="BY178"/>
  <c r="AM178"/>
  <c r="BU178"/>
  <c r="BZ178"/>
  <c r="AN179"/>
  <c r="BV179"/>
  <c r="AO179"/>
  <c r="BW179"/>
  <c r="AP179"/>
  <c r="BX179"/>
  <c r="AQ179"/>
  <c r="BY179"/>
  <c r="AM179"/>
  <c r="BU179"/>
  <c r="BZ179"/>
  <c r="AN180"/>
  <c r="BV180"/>
  <c r="AO180"/>
  <c r="BW180"/>
  <c r="AP180"/>
  <c r="BX180"/>
  <c r="AQ180"/>
  <c r="BY180"/>
  <c r="AM180"/>
  <c r="BU180"/>
  <c r="BZ180"/>
  <c r="AN181"/>
  <c r="BV181"/>
  <c r="AO181"/>
  <c r="BW181"/>
  <c r="AP181"/>
  <c r="BX181"/>
  <c r="AQ181"/>
  <c r="BY181"/>
  <c r="AM181"/>
  <c r="BU181"/>
  <c r="BZ181"/>
  <c r="AN182"/>
  <c r="BV182"/>
  <c r="AO182"/>
  <c r="BW182"/>
  <c r="AP182"/>
  <c r="BX182"/>
  <c r="AQ182"/>
  <c r="BY182"/>
  <c r="AM182"/>
  <c r="BU182"/>
  <c r="BZ182"/>
  <c r="AN183"/>
  <c r="BV183"/>
  <c r="AO183"/>
  <c r="BW183"/>
  <c r="AP183"/>
  <c r="BX183"/>
  <c r="AQ183"/>
  <c r="BY183"/>
  <c r="AM183"/>
  <c r="BU183"/>
  <c r="BZ183"/>
  <c r="AN184"/>
  <c r="BV184"/>
  <c r="AO184"/>
  <c r="BW184"/>
  <c r="AP184"/>
  <c r="BX184"/>
  <c r="AQ184"/>
  <c r="BY184"/>
  <c r="AM184"/>
  <c r="BU184"/>
  <c r="BZ184"/>
  <c r="AN171"/>
  <c r="BV171"/>
  <c r="AO171"/>
  <c r="BW171"/>
  <c r="AP171"/>
  <c r="BX171"/>
  <c r="AQ171"/>
  <c r="BY171"/>
  <c r="AM171"/>
  <c r="BU171"/>
  <c r="BZ171"/>
  <c r="BU143"/>
  <c r="BV143"/>
  <c r="BW143"/>
  <c r="BX143"/>
  <c r="BY143"/>
  <c r="BZ143"/>
  <c r="BU144"/>
  <c r="BV144"/>
  <c r="BW144"/>
  <c r="BX144"/>
  <c r="BY144"/>
  <c r="BZ144"/>
  <c r="BU145"/>
  <c r="BV145"/>
  <c r="BW145"/>
  <c r="BX145"/>
  <c r="BY145"/>
  <c r="BZ145"/>
  <c r="BU146"/>
  <c r="BV146"/>
  <c r="BW146"/>
  <c r="BX146"/>
  <c r="BY146"/>
  <c r="BZ146"/>
  <c r="BU147"/>
  <c r="BV147"/>
  <c r="BW147"/>
  <c r="BX147"/>
  <c r="BY147"/>
  <c r="BZ147"/>
  <c r="BU142"/>
  <c r="BV142"/>
  <c r="BW142"/>
  <c r="BX142"/>
  <c r="BY142"/>
  <c r="BZ142"/>
  <c r="BV158"/>
  <c r="BW158"/>
  <c r="BX158"/>
  <c r="BY158"/>
  <c r="BU158"/>
  <c r="BZ158"/>
  <c r="BV159"/>
  <c r="BW159"/>
  <c r="BX159"/>
  <c r="BY159"/>
  <c r="BU159"/>
  <c r="BZ159"/>
  <c r="BV160"/>
  <c r="BW160"/>
  <c r="BX160"/>
  <c r="BY160"/>
  <c r="BU160"/>
  <c r="BZ160"/>
  <c r="BV161"/>
  <c r="BW161"/>
  <c r="BX161"/>
  <c r="BY161"/>
  <c r="BU161"/>
  <c r="BZ161"/>
  <c r="BV162"/>
  <c r="BW162"/>
  <c r="BX162"/>
  <c r="BY162"/>
  <c r="BU162"/>
  <c r="BZ162"/>
  <c r="BV163"/>
  <c r="BW163"/>
  <c r="BX163"/>
  <c r="BY163"/>
  <c r="BU163"/>
  <c r="BZ163"/>
  <c r="BV164"/>
  <c r="BW164"/>
  <c r="BX164"/>
  <c r="BY164"/>
  <c r="BU164"/>
  <c r="BZ164"/>
  <c r="BV165"/>
  <c r="BW165"/>
  <c r="BX165"/>
  <c r="BY165"/>
  <c r="BU165"/>
  <c r="BZ165"/>
  <c r="BV166"/>
  <c r="BW166"/>
  <c r="BX166"/>
  <c r="BY166"/>
  <c r="BU166"/>
  <c r="BZ166"/>
  <c r="BV167"/>
  <c r="BW167"/>
  <c r="BX167"/>
  <c r="BY167"/>
  <c r="BU167"/>
  <c r="BZ167"/>
  <c r="F148"/>
  <c r="BU148"/>
  <c r="BV148"/>
  <c r="BW148"/>
  <c r="BX148"/>
  <c r="BY148"/>
  <c r="BZ148"/>
  <c r="F149"/>
  <c r="BU149"/>
  <c r="BV149"/>
  <c r="BW149"/>
  <c r="BX149"/>
  <c r="BY149"/>
  <c r="BZ149"/>
  <c r="F150"/>
  <c r="BU150"/>
  <c r="BV150"/>
  <c r="BW150"/>
  <c r="BX150"/>
  <c r="BY150"/>
  <c r="BZ150"/>
  <c r="F151"/>
  <c r="BU151"/>
  <c r="BV151"/>
  <c r="BW151"/>
  <c r="BX151"/>
  <c r="BY151"/>
  <c r="BZ151"/>
  <c r="F152"/>
  <c r="BU152"/>
  <c r="BV152"/>
  <c r="BW152"/>
  <c r="BX152"/>
  <c r="BY152"/>
  <c r="BZ152"/>
  <c r="F153"/>
  <c r="BU153"/>
  <c r="BV153"/>
  <c r="BW153"/>
  <c r="BX153"/>
  <c r="BY153"/>
  <c r="BZ153"/>
  <c r="BV154"/>
  <c r="BW154"/>
  <c r="BX154"/>
  <c r="BY154"/>
  <c r="BU154"/>
  <c r="BZ154"/>
  <c r="BV155"/>
  <c r="BW155"/>
  <c r="BX155"/>
  <c r="BY155"/>
  <c r="BU155"/>
  <c r="BZ155"/>
  <c r="BV156"/>
  <c r="BW156"/>
  <c r="BX156"/>
  <c r="BY156"/>
  <c r="BU156"/>
  <c r="BZ156"/>
  <c r="BV157"/>
  <c r="BW157"/>
  <c r="BX157"/>
  <c r="BY157"/>
  <c r="BU157"/>
  <c r="BZ157"/>
  <c r="AS10"/>
  <c r="CA10"/>
  <c r="AT10"/>
  <c r="CB10"/>
  <c r="AU10"/>
  <c r="CC10"/>
  <c r="AV10"/>
  <c r="CD10"/>
  <c r="AW10"/>
  <c r="CE10"/>
  <c r="CS10"/>
  <c r="AC10"/>
  <c r="BJ10"/>
  <c r="AD10"/>
  <c r="BK10"/>
  <c r="AE10"/>
  <c r="BL10"/>
  <c r="AF10"/>
  <c r="BM10"/>
  <c r="AG10"/>
  <c r="BN10"/>
  <c r="CT10"/>
  <c r="CZ10"/>
  <c r="AH10"/>
  <c r="BP10"/>
  <c r="AI10"/>
  <c r="BQ10"/>
  <c r="AJ10"/>
  <c r="BR10"/>
  <c r="AK10"/>
  <c r="BS10"/>
  <c r="AL10"/>
  <c r="BT10"/>
  <c r="BU10"/>
  <c r="BV10"/>
  <c r="BW10"/>
  <c r="BX10"/>
  <c r="BY10"/>
  <c r="AY10"/>
  <c r="CG10"/>
  <c r="AZ10"/>
  <c r="CH10"/>
  <c r="BA10"/>
  <c r="CI10"/>
  <c r="BB10"/>
  <c r="CJ10"/>
  <c r="BC10"/>
  <c r="CK10"/>
  <c r="Y10"/>
  <c r="CL10"/>
  <c r="BD10"/>
  <c r="CM10"/>
  <c r="BE10"/>
  <c r="CN10"/>
  <c r="BF10"/>
  <c r="CO10"/>
  <c r="BG10"/>
  <c r="CP10"/>
  <c r="BH10"/>
  <c r="CQ10"/>
  <c r="CU10"/>
  <c r="DA10"/>
  <c r="R10"/>
  <c r="DC10"/>
  <c r="AS11"/>
  <c r="CA11"/>
  <c r="AT11"/>
  <c r="CB11"/>
  <c r="AU11"/>
  <c r="CC11"/>
  <c r="AV11"/>
  <c r="CD11"/>
  <c r="AW11"/>
  <c r="CE11"/>
  <c r="CS11"/>
  <c r="AC11"/>
  <c r="BJ11"/>
  <c r="AD11"/>
  <c r="BK11"/>
  <c r="AE11"/>
  <c r="BL11"/>
  <c r="AF11"/>
  <c r="BM11"/>
  <c r="AG11"/>
  <c r="BN11"/>
  <c r="CT11"/>
  <c r="CZ11"/>
  <c r="AH11"/>
  <c r="BP11"/>
  <c r="AI11"/>
  <c r="BQ11"/>
  <c r="AJ11"/>
  <c r="BR11"/>
  <c r="AK11"/>
  <c r="BS11"/>
  <c r="AL11"/>
  <c r="BT11"/>
  <c r="BU11"/>
  <c r="BV11"/>
  <c r="BW11"/>
  <c r="BX11"/>
  <c r="BY11"/>
  <c r="AY11"/>
  <c r="CG11"/>
  <c r="AZ11"/>
  <c r="CH11"/>
  <c r="BA11"/>
  <c r="CI11"/>
  <c r="BB11"/>
  <c r="CJ11"/>
  <c r="BC11"/>
  <c r="CK11"/>
  <c r="Y11"/>
  <c r="CL11"/>
  <c r="BD11"/>
  <c r="CM11"/>
  <c r="BE11"/>
  <c r="CN11"/>
  <c r="BF11"/>
  <c r="CO11"/>
  <c r="BG11"/>
  <c r="CP11"/>
  <c r="BH11"/>
  <c r="CQ11"/>
  <c r="CU11"/>
  <c r="DA11"/>
  <c r="R11"/>
  <c r="DC11"/>
  <c r="AS12"/>
  <c r="CA12"/>
  <c r="AT12"/>
  <c r="CB12"/>
  <c r="AU12"/>
  <c r="CC12"/>
  <c r="AV12"/>
  <c r="CD12"/>
  <c r="AW12"/>
  <c r="CE12"/>
  <c r="CS12"/>
  <c r="AC12"/>
  <c r="BJ12"/>
  <c r="AD12"/>
  <c r="BK12"/>
  <c r="AE12"/>
  <c r="BL12"/>
  <c r="AF12"/>
  <c r="BM12"/>
  <c r="AG12"/>
  <c r="BN12"/>
  <c r="CT12"/>
  <c r="CZ12"/>
  <c r="AH12"/>
  <c r="BP12"/>
  <c r="AI12"/>
  <c r="BQ12"/>
  <c r="AJ12"/>
  <c r="BR12"/>
  <c r="AK12"/>
  <c r="BS12"/>
  <c r="AL12"/>
  <c r="BT12"/>
  <c r="BU12"/>
  <c r="BV12"/>
  <c r="BW12"/>
  <c r="BX12"/>
  <c r="BY12"/>
  <c r="AY12"/>
  <c r="CG12"/>
  <c r="AZ12"/>
  <c r="CH12"/>
  <c r="BA12"/>
  <c r="CI12"/>
  <c r="BB12"/>
  <c r="CJ12"/>
  <c r="BC12"/>
  <c r="CK12"/>
  <c r="Y12"/>
  <c r="CL12"/>
  <c r="BD12"/>
  <c r="CM12"/>
  <c r="BE12"/>
  <c r="CN12"/>
  <c r="BF12"/>
  <c r="CO12"/>
  <c r="BG12"/>
  <c r="CP12"/>
  <c r="BH12"/>
  <c r="CQ12"/>
  <c r="CU12"/>
  <c r="DA12"/>
  <c r="R12"/>
  <c r="DC12"/>
  <c r="AS13"/>
  <c r="CA13"/>
  <c r="AT13"/>
  <c r="CB13"/>
  <c r="AU13"/>
  <c r="CC13"/>
  <c r="AV13"/>
  <c r="CD13"/>
  <c r="AW13"/>
  <c r="CE13"/>
  <c r="CS13"/>
  <c r="AC13"/>
  <c r="BJ13"/>
  <c r="AD13"/>
  <c r="BK13"/>
  <c r="AE13"/>
  <c r="BL13"/>
  <c r="AF13"/>
  <c r="BM13"/>
  <c r="AG13"/>
  <c r="BN13"/>
  <c r="CT13"/>
  <c r="CZ13"/>
  <c r="AH13"/>
  <c r="BP13"/>
  <c r="AI13"/>
  <c r="BQ13"/>
  <c r="AJ13"/>
  <c r="BR13"/>
  <c r="AK13"/>
  <c r="BS13"/>
  <c r="AL13"/>
  <c r="BT13"/>
  <c r="BU13"/>
  <c r="BV13"/>
  <c r="BW13"/>
  <c r="BX13"/>
  <c r="BY13"/>
  <c r="AY13"/>
  <c r="CG13"/>
  <c r="AZ13"/>
  <c r="CH13"/>
  <c r="BA13"/>
  <c r="CI13"/>
  <c r="BB13"/>
  <c r="CJ13"/>
  <c r="BC13"/>
  <c r="CK13"/>
  <c r="Y13"/>
  <c r="CL13"/>
  <c r="BD13"/>
  <c r="CM13"/>
  <c r="BE13"/>
  <c r="CN13"/>
  <c r="BF13"/>
  <c r="CO13"/>
  <c r="BG13"/>
  <c r="CP13"/>
  <c r="BH13"/>
  <c r="CQ13"/>
  <c r="CU13"/>
  <c r="DA13"/>
  <c r="R13"/>
  <c r="DC13"/>
  <c r="AS14"/>
  <c r="CA14"/>
  <c r="AT14"/>
  <c r="CB14"/>
  <c r="AU14"/>
  <c r="CC14"/>
  <c r="AV14"/>
  <c r="CD14"/>
  <c r="AW14"/>
  <c r="CE14"/>
  <c r="CS14"/>
  <c r="AC14"/>
  <c r="BJ14"/>
  <c r="AD14"/>
  <c r="BK14"/>
  <c r="AE14"/>
  <c r="BL14"/>
  <c r="AF14"/>
  <c r="BM14"/>
  <c r="AG14"/>
  <c r="BN14"/>
  <c r="CT14"/>
  <c r="CZ14"/>
  <c r="AH14"/>
  <c r="BP14"/>
  <c r="AI14"/>
  <c r="BQ14"/>
  <c r="AJ14"/>
  <c r="BR14"/>
  <c r="AK14"/>
  <c r="BS14"/>
  <c r="AL14"/>
  <c r="BT14"/>
  <c r="BU14"/>
  <c r="BV14"/>
  <c r="BW14"/>
  <c r="BX14"/>
  <c r="BY14"/>
  <c r="AY14"/>
  <c r="CG14"/>
  <c r="AZ14"/>
  <c r="CH14"/>
  <c r="BA14"/>
  <c r="CI14"/>
  <c r="BB14"/>
  <c r="CJ14"/>
  <c r="BC14"/>
  <c r="CK14"/>
  <c r="Y14"/>
  <c r="CL14"/>
  <c r="BD14"/>
  <c r="CM14"/>
  <c r="BE14"/>
  <c r="CN14"/>
  <c r="BF14"/>
  <c r="CO14"/>
  <c r="BG14"/>
  <c r="CP14"/>
  <c r="BH14"/>
  <c r="CQ14"/>
  <c r="CU14"/>
  <c r="DA14"/>
  <c r="R14"/>
  <c r="DC14"/>
  <c r="AS15"/>
  <c r="CA15"/>
  <c r="AT15"/>
  <c r="CB15"/>
  <c r="AU15"/>
  <c r="CC15"/>
  <c r="AV15"/>
  <c r="CD15"/>
  <c r="AW15"/>
  <c r="CE15"/>
  <c r="CS15"/>
  <c r="AC15"/>
  <c r="BJ15"/>
  <c r="AD15"/>
  <c r="BK15"/>
  <c r="AE15"/>
  <c r="BL15"/>
  <c r="AF15"/>
  <c r="BM15"/>
  <c r="AG15"/>
  <c r="BN15"/>
  <c r="CT15"/>
  <c r="CZ15"/>
  <c r="AH15"/>
  <c r="BP15"/>
  <c r="AI15"/>
  <c r="BQ15"/>
  <c r="AJ15"/>
  <c r="BR15"/>
  <c r="AK15"/>
  <c r="BS15"/>
  <c r="AL15"/>
  <c r="BT15"/>
  <c r="BU15"/>
  <c r="BV15"/>
  <c r="BW15"/>
  <c r="BX15"/>
  <c r="BY15"/>
  <c r="AY15"/>
  <c r="CG15"/>
  <c r="AZ15"/>
  <c r="CH15"/>
  <c r="BA15"/>
  <c r="CI15"/>
  <c r="BB15"/>
  <c r="CJ15"/>
  <c r="BC15"/>
  <c r="CK15"/>
  <c r="Y15"/>
  <c r="CL15"/>
  <c r="BD15"/>
  <c r="CM15"/>
  <c r="BE15"/>
  <c r="CN15"/>
  <c r="BF15"/>
  <c r="CO15"/>
  <c r="BG15"/>
  <c r="CP15"/>
  <c r="BH15"/>
  <c r="CQ15"/>
  <c r="CU15"/>
  <c r="DA15"/>
  <c r="R15"/>
  <c r="DC15"/>
  <c r="AS16"/>
  <c r="CA16"/>
  <c r="AT16"/>
  <c r="CB16"/>
  <c r="AU16"/>
  <c r="CC16"/>
  <c r="AV16"/>
  <c r="CD16"/>
  <c r="AW16"/>
  <c r="CE16"/>
  <c r="CS16"/>
  <c r="AC16"/>
  <c r="BJ16"/>
  <c r="AD16"/>
  <c r="BK16"/>
  <c r="AE16"/>
  <c r="BL16"/>
  <c r="AF16"/>
  <c r="BM16"/>
  <c r="AG16"/>
  <c r="BN16"/>
  <c r="CT16"/>
  <c r="CZ16"/>
  <c r="AH16"/>
  <c r="BP16"/>
  <c r="AI16"/>
  <c r="BQ16"/>
  <c r="AJ16"/>
  <c r="BR16"/>
  <c r="AK16"/>
  <c r="BS16"/>
  <c r="AL16"/>
  <c r="BT16"/>
  <c r="BU16"/>
  <c r="BV16"/>
  <c r="BW16"/>
  <c r="BX16"/>
  <c r="BY16"/>
  <c r="AY16"/>
  <c r="CG16"/>
  <c r="AZ16"/>
  <c r="CH16"/>
  <c r="BA16"/>
  <c r="CI16"/>
  <c r="BB16"/>
  <c r="CJ16"/>
  <c r="BC16"/>
  <c r="CK16"/>
  <c r="Y16"/>
  <c r="CL16"/>
  <c r="BD16"/>
  <c r="CM16"/>
  <c r="BE16"/>
  <c r="CN16"/>
  <c r="BF16"/>
  <c r="CO16"/>
  <c r="BG16"/>
  <c r="CP16"/>
  <c r="BH16"/>
  <c r="CQ16"/>
  <c r="CU16"/>
  <c r="DA16"/>
  <c r="R16"/>
  <c r="DC16"/>
  <c r="AS17"/>
  <c r="CA17"/>
  <c r="AT17"/>
  <c r="CB17"/>
  <c r="AU17"/>
  <c r="CC17"/>
  <c r="AV17"/>
  <c r="CD17"/>
  <c r="AW17"/>
  <c r="CE17"/>
  <c r="CS17"/>
  <c r="AC17"/>
  <c r="BJ17"/>
  <c r="AD17"/>
  <c r="BK17"/>
  <c r="AE17"/>
  <c r="BL17"/>
  <c r="AF17"/>
  <c r="BM17"/>
  <c r="AG17"/>
  <c r="BN17"/>
  <c r="CT17"/>
  <c r="CZ17"/>
  <c r="AH17"/>
  <c r="BP17"/>
  <c r="AI17"/>
  <c r="BQ17"/>
  <c r="AJ17"/>
  <c r="BR17"/>
  <c r="AK17"/>
  <c r="BS17"/>
  <c r="AL17"/>
  <c r="BT17"/>
  <c r="BU17"/>
  <c r="BV17"/>
  <c r="BW17"/>
  <c r="BX17"/>
  <c r="BY17"/>
  <c r="AY17"/>
  <c r="CG17"/>
  <c r="AZ17"/>
  <c r="CH17"/>
  <c r="BA17"/>
  <c r="CI17"/>
  <c r="BB17"/>
  <c r="CJ17"/>
  <c r="BC17"/>
  <c r="CK17"/>
  <c r="Y17"/>
  <c r="CL17"/>
  <c r="BD17"/>
  <c r="CM17"/>
  <c r="BE17"/>
  <c r="CN17"/>
  <c r="BF17"/>
  <c r="CO17"/>
  <c r="BG17"/>
  <c r="CP17"/>
  <c r="BH17"/>
  <c r="CQ17"/>
  <c r="CU17"/>
  <c r="DA17"/>
  <c r="R17"/>
  <c r="DC17"/>
  <c r="AS18"/>
  <c r="CA18"/>
  <c r="AT18"/>
  <c r="CB18"/>
  <c r="AU18"/>
  <c r="CC18"/>
  <c r="AV18"/>
  <c r="CD18"/>
  <c r="AW18"/>
  <c r="CE18"/>
  <c r="CS18"/>
  <c r="AC18"/>
  <c r="BJ18"/>
  <c r="AD18"/>
  <c r="BK18"/>
  <c r="AE18"/>
  <c r="BL18"/>
  <c r="AF18"/>
  <c r="BM18"/>
  <c r="AG18"/>
  <c r="BN18"/>
  <c r="CT18"/>
  <c r="CZ18"/>
  <c r="AH18"/>
  <c r="BP18"/>
  <c r="AI18"/>
  <c r="BQ18"/>
  <c r="AJ18"/>
  <c r="BR18"/>
  <c r="AK18"/>
  <c r="BS18"/>
  <c r="AL18"/>
  <c r="BT18"/>
  <c r="BU18"/>
  <c r="BV18"/>
  <c r="BW18"/>
  <c r="BX18"/>
  <c r="BY18"/>
  <c r="AY18"/>
  <c r="CG18"/>
  <c r="AZ18"/>
  <c r="CH18"/>
  <c r="BA18"/>
  <c r="CI18"/>
  <c r="BB18"/>
  <c r="CJ18"/>
  <c r="BC18"/>
  <c r="CK18"/>
  <c r="Y18"/>
  <c r="CL18"/>
  <c r="BD18"/>
  <c r="CM18"/>
  <c r="BE18"/>
  <c r="CN18"/>
  <c r="BF18"/>
  <c r="CO18"/>
  <c r="BG18"/>
  <c r="CP18"/>
  <c r="BH18"/>
  <c r="CQ18"/>
  <c r="CU18"/>
  <c r="DA18"/>
  <c r="R18"/>
  <c r="DC18"/>
  <c r="AS19"/>
  <c r="CA19"/>
  <c r="AT19"/>
  <c r="CB19"/>
  <c r="AU19"/>
  <c r="CC19"/>
  <c r="AV19"/>
  <c r="CD19"/>
  <c r="AW19"/>
  <c r="CE19"/>
  <c r="CS19"/>
  <c r="AC19"/>
  <c r="BJ19"/>
  <c r="AD19"/>
  <c r="BK19"/>
  <c r="AE19"/>
  <c r="BL19"/>
  <c r="AF19"/>
  <c r="BM19"/>
  <c r="AG19"/>
  <c r="BN19"/>
  <c r="CT19"/>
  <c r="CZ19"/>
  <c r="AH19"/>
  <c r="BP19"/>
  <c r="AI19"/>
  <c r="BQ19"/>
  <c r="AJ19"/>
  <c r="BR19"/>
  <c r="AK19"/>
  <c r="BS19"/>
  <c r="AL19"/>
  <c r="BT19"/>
  <c r="BU19"/>
  <c r="BV19"/>
  <c r="BW19"/>
  <c r="BX19"/>
  <c r="BY19"/>
  <c r="AY19"/>
  <c r="CG19"/>
  <c r="AZ19"/>
  <c r="CH19"/>
  <c r="BA19"/>
  <c r="CI19"/>
  <c r="BB19"/>
  <c r="CJ19"/>
  <c r="BC19"/>
  <c r="CK19"/>
  <c r="Y19"/>
  <c r="CL19"/>
  <c r="BD19"/>
  <c r="CM19"/>
  <c r="BE19"/>
  <c r="CN19"/>
  <c r="BF19"/>
  <c r="CO19"/>
  <c r="BG19"/>
  <c r="CP19"/>
  <c r="BH19"/>
  <c r="CQ19"/>
  <c r="CU19"/>
  <c r="DA19"/>
  <c r="R19"/>
  <c r="DC19"/>
  <c r="AS20"/>
  <c r="CA20"/>
  <c r="AT20"/>
  <c r="CB20"/>
  <c r="AU20"/>
  <c r="CC20"/>
  <c r="AV20"/>
  <c r="CD20"/>
  <c r="AW20"/>
  <c r="CE20"/>
  <c r="CS20"/>
  <c r="AC20"/>
  <c r="BJ20"/>
  <c r="AD20"/>
  <c r="BK20"/>
  <c r="AE20"/>
  <c r="BL20"/>
  <c r="AF20"/>
  <c r="BM20"/>
  <c r="AG20"/>
  <c r="BN20"/>
  <c r="CT20"/>
  <c r="CZ20"/>
  <c r="AH20"/>
  <c r="BP20"/>
  <c r="AI20"/>
  <c r="BQ20"/>
  <c r="AJ20"/>
  <c r="BR20"/>
  <c r="AK20"/>
  <c r="BS20"/>
  <c r="AL20"/>
  <c r="BT20"/>
  <c r="BU20"/>
  <c r="BV20"/>
  <c r="BW20"/>
  <c r="BX20"/>
  <c r="BY20"/>
  <c r="AY20"/>
  <c r="CG20"/>
  <c r="AZ20"/>
  <c r="CH20"/>
  <c r="BA20"/>
  <c r="CI20"/>
  <c r="BB20"/>
  <c r="CJ20"/>
  <c r="BC20"/>
  <c r="CK20"/>
  <c r="Y20"/>
  <c r="CL20"/>
  <c r="BD20"/>
  <c r="CM20"/>
  <c r="BE20"/>
  <c r="CN20"/>
  <c r="BF20"/>
  <c r="CO20"/>
  <c r="BG20"/>
  <c r="CP20"/>
  <c r="BH20"/>
  <c r="CQ20"/>
  <c r="CU20"/>
  <c r="DA20"/>
  <c r="R20"/>
  <c r="DC20"/>
  <c r="AS21"/>
  <c r="CA21"/>
  <c r="AT21"/>
  <c r="CB21"/>
  <c r="AU21"/>
  <c r="CC21"/>
  <c r="AV21"/>
  <c r="CD21"/>
  <c r="AW21"/>
  <c r="CE21"/>
  <c r="CS21"/>
  <c r="AC21"/>
  <c r="BJ21"/>
  <c r="AD21"/>
  <c r="BK21"/>
  <c r="AE21"/>
  <c r="BL21"/>
  <c r="AF21"/>
  <c r="BM21"/>
  <c r="AG21"/>
  <c r="BN21"/>
  <c r="CT21"/>
  <c r="CZ21"/>
  <c r="AH21"/>
  <c r="BP21"/>
  <c r="AI21"/>
  <c r="BQ21"/>
  <c r="AJ21"/>
  <c r="BR21"/>
  <c r="AK21"/>
  <c r="BS21"/>
  <c r="AL21"/>
  <c r="BT21"/>
  <c r="BU21"/>
  <c r="BV21"/>
  <c r="BW21"/>
  <c r="BX21"/>
  <c r="BY21"/>
  <c r="AY21"/>
  <c r="CG21"/>
  <c r="AZ21"/>
  <c r="CH21"/>
  <c r="BA21"/>
  <c r="CI21"/>
  <c r="BB21"/>
  <c r="CJ21"/>
  <c r="BC21"/>
  <c r="CK21"/>
  <c r="Y21"/>
  <c r="CL21"/>
  <c r="BD21"/>
  <c r="CM21"/>
  <c r="BE21"/>
  <c r="CN21"/>
  <c r="BF21"/>
  <c r="CO21"/>
  <c r="BG21"/>
  <c r="CP21"/>
  <c r="BH21"/>
  <c r="CQ21"/>
  <c r="CU21"/>
  <c r="DA21"/>
  <c r="R21"/>
  <c r="DC21"/>
  <c r="AS22"/>
  <c r="CA22"/>
  <c r="AT22"/>
  <c r="CB22"/>
  <c r="AU22"/>
  <c r="CC22"/>
  <c r="AV22"/>
  <c r="CD22"/>
  <c r="AW22"/>
  <c r="CE22"/>
  <c r="CS22"/>
  <c r="AC22"/>
  <c r="BJ22"/>
  <c r="AD22"/>
  <c r="BK22"/>
  <c r="AE22"/>
  <c r="BL22"/>
  <c r="AF22"/>
  <c r="BM22"/>
  <c r="AG22"/>
  <c r="BN22"/>
  <c r="CT22"/>
  <c r="CZ22"/>
  <c r="AH22"/>
  <c r="BP22"/>
  <c r="AI22"/>
  <c r="BQ22"/>
  <c r="AJ22"/>
  <c r="BR22"/>
  <c r="AK22"/>
  <c r="BS22"/>
  <c r="AL22"/>
  <c r="BT22"/>
  <c r="BU22"/>
  <c r="BV22"/>
  <c r="BW22"/>
  <c r="BX22"/>
  <c r="BY22"/>
  <c r="AY22"/>
  <c r="CG22"/>
  <c r="AZ22"/>
  <c r="CH22"/>
  <c r="BA22"/>
  <c r="CI22"/>
  <c r="BB22"/>
  <c r="CJ22"/>
  <c r="BC22"/>
  <c r="CK22"/>
  <c r="Y22"/>
  <c r="CL22"/>
  <c r="BD22"/>
  <c r="CM22"/>
  <c r="BE22"/>
  <c r="CN22"/>
  <c r="BF22"/>
  <c r="CO22"/>
  <c r="BG22"/>
  <c r="CP22"/>
  <c r="BH22"/>
  <c r="CQ22"/>
  <c r="CU22"/>
  <c r="DA22"/>
  <c r="R22"/>
  <c r="DC22"/>
  <c r="AS23"/>
  <c r="CA23"/>
  <c r="AT23"/>
  <c r="CB23"/>
  <c r="AU23"/>
  <c r="CC23"/>
  <c r="AV23"/>
  <c r="CD23"/>
  <c r="AW23"/>
  <c r="CE23"/>
  <c r="CS23"/>
  <c r="AC23"/>
  <c r="BJ23"/>
  <c r="AD23"/>
  <c r="BK23"/>
  <c r="AE23"/>
  <c r="BL23"/>
  <c r="AF23"/>
  <c r="BM23"/>
  <c r="AG23"/>
  <c r="BN23"/>
  <c r="CT23"/>
  <c r="CZ23"/>
  <c r="AH23"/>
  <c r="BP23"/>
  <c r="AI23"/>
  <c r="BQ23"/>
  <c r="AJ23"/>
  <c r="BR23"/>
  <c r="AK23"/>
  <c r="BS23"/>
  <c r="AL23"/>
  <c r="BT23"/>
  <c r="BU23"/>
  <c r="BV23"/>
  <c r="BW23"/>
  <c r="BX23"/>
  <c r="BY23"/>
  <c r="AY23"/>
  <c r="CG23"/>
  <c r="AZ23"/>
  <c r="CH23"/>
  <c r="BA23"/>
  <c r="CI23"/>
  <c r="BB23"/>
  <c r="CJ23"/>
  <c r="BC23"/>
  <c r="CK23"/>
  <c r="Y23"/>
  <c r="CL23"/>
  <c r="BD23"/>
  <c r="CM23"/>
  <c r="BE23"/>
  <c r="CN23"/>
  <c r="BF23"/>
  <c r="CO23"/>
  <c r="BG23"/>
  <c r="CP23"/>
  <c r="BH23"/>
  <c r="CQ23"/>
  <c r="CU23"/>
  <c r="DA23"/>
  <c r="R23"/>
  <c r="DC23"/>
  <c r="AS24"/>
  <c r="CA24"/>
  <c r="AT24"/>
  <c r="CB24"/>
  <c r="AU24"/>
  <c r="CC24"/>
  <c r="AV24"/>
  <c r="CD24"/>
  <c r="AW24"/>
  <c r="CE24"/>
  <c r="CS24"/>
  <c r="AC24"/>
  <c r="BJ24"/>
  <c r="AD24"/>
  <c r="BK24"/>
  <c r="AE24"/>
  <c r="BL24"/>
  <c r="AF24"/>
  <c r="BM24"/>
  <c r="AG24"/>
  <c r="BN24"/>
  <c r="CT24"/>
  <c r="CZ24"/>
  <c r="AH24"/>
  <c r="BP24"/>
  <c r="AI24"/>
  <c r="BQ24"/>
  <c r="AJ24"/>
  <c r="BR24"/>
  <c r="AK24"/>
  <c r="BS24"/>
  <c r="AL24"/>
  <c r="BT24"/>
  <c r="BU24"/>
  <c r="BV24"/>
  <c r="BW24"/>
  <c r="BX24"/>
  <c r="BY24"/>
  <c r="AY24"/>
  <c r="CG24"/>
  <c r="AZ24"/>
  <c r="CH24"/>
  <c r="BA24"/>
  <c r="CI24"/>
  <c r="BB24"/>
  <c r="CJ24"/>
  <c r="BC24"/>
  <c r="CK24"/>
  <c r="Y24"/>
  <c r="CL24"/>
  <c r="BD24"/>
  <c r="CM24"/>
  <c r="BE24"/>
  <c r="CN24"/>
  <c r="BF24"/>
  <c r="CO24"/>
  <c r="BG24"/>
  <c r="CP24"/>
  <c r="BH24"/>
  <c r="CQ24"/>
  <c r="CU24"/>
  <c r="DA24"/>
  <c r="R24"/>
  <c r="DC24"/>
  <c r="AS25"/>
  <c r="CA25"/>
  <c r="AT25"/>
  <c r="CB25"/>
  <c r="AU25"/>
  <c r="CC25"/>
  <c r="AV25"/>
  <c r="CD25"/>
  <c r="AW25"/>
  <c r="CE25"/>
  <c r="CS25"/>
  <c r="AC25"/>
  <c r="BJ25"/>
  <c r="AD25"/>
  <c r="BK25"/>
  <c r="AE25"/>
  <c r="BL25"/>
  <c r="AF25"/>
  <c r="BM25"/>
  <c r="AG25"/>
  <c r="BN25"/>
  <c r="CT25"/>
  <c r="CZ25"/>
  <c r="AH25"/>
  <c r="BP25"/>
  <c r="AI25"/>
  <c r="BQ25"/>
  <c r="AJ25"/>
  <c r="BR25"/>
  <c r="AK25"/>
  <c r="BS25"/>
  <c r="AL25"/>
  <c r="BT25"/>
  <c r="BU25"/>
  <c r="BV25"/>
  <c r="BW25"/>
  <c r="BX25"/>
  <c r="BY25"/>
  <c r="AY25"/>
  <c r="CG25"/>
  <c r="AZ25"/>
  <c r="CH25"/>
  <c r="BA25"/>
  <c r="CI25"/>
  <c r="BB25"/>
  <c r="CJ25"/>
  <c r="BC25"/>
  <c r="CK25"/>
  <c r="Y25"/>
  <c r="CL25"/>
  <c r="BD25"/>
  <c r="CM25"/>
  <c r="BE25"/>
  <c r="CN25"/>
  <c r="BF25"/>
  <c r="CO25"/>
  <c r="BG25"/>
  <c r="CP25"/>
  <c r="BH25"/>
  <c r="CQ25"/>
  <c r="CU25"/>
  <c r="DA25"/>
  <c r="R25"/>
  <c r="DC25"/>
  <c r="AS26"/>
  <c r="CA26"/>
  <c r="AT26"/>
  <c r="CB26"/>
  <c r="AU26"/>
  <c r="CC26"/>
  <c r="AV26"/>
  <c r="CD26"/>
  <c r="AW26"/>
  <c r="CE26"/>
  <c r="CS26"/>
  <c r="AC26"/>
  <c r="BJ26"/>
  <c r="AD26"/>
  <c r="BK26"/>
  <c r="AE26"/>
  <c r="BL26"/>
  <c r="AF26"/>
  <c r="BM26"/>
  <c r="AG26"/>
  <c r="BN26"/>
  <c r="CT26"/>
  <c r="CZ26"/>
  <c r="AH26"/>
  <c r="BP26"/>
  <c r="AI26"/>
  <c r="BQ26"/>
  <c r="AJ26"/>
  <c r="BR26"/>
  <c r="AK26"/>
  <c r="BS26"/>
  <c r="AL26"/>
  <c r="BT26"/>
  <c r="BU26"/>
  <c r="BV26"/>
  <c r="BW26"/>
  <c r="BX26"/>
  <c r="BY26"/>
  <c r="AY26"/>
  <c r="CG26"/>
  <c r="AZ26"/>
  <c r="CH26"/>
  <c r="BA26"/>
  <c r="CI26"/>
  <c r="BB26"/>
  <c r="CJ26"/>
  <c r="BC26"/>
  <c r="CK26"/>
  <c r="Y26"/>
  <c r="CL26"/>
  <c r="BD26"/>
  <c r="CM26"/>
  <c r="BE26"/>
  <c r="CN26"/>
  <c r="BF26"/>
  <c r="CO26"/>
  <c r="BG26"/>
  <c r="CP26"/>
  <c r="BH26"/>
  <c r="CQ26"/>
  <c r="CU26"/>
  <c r="DA26"/>
  <c r="R26"/>
  <c r="DC26"/>
  <c r="AS27"/>
  <c r="CA27"/>
  <c r="AT27"/>
  <c r="CB27"/>
  <c r="AU27"/>
  <c r="CC27"/>
  <c r="AV27"/>
  <c r="CD27"/>
  <c r="AW27"/>
  <c r="CE27"/>
  <c r="CS27"/>
  <c r="AC27"/>
  <c r="BJ27"/>
  <c r="AD27"/>
  <c r="BK27"/>
  <c r="AE27"/>
  <c r="BL27"/>
  <c r="AF27"/>
  <c r="BM27"/>
  <c r="AG27"/>
  <c r="BN27"/>
  <c r="CT27"/>
  <c r="CZ27"/>
  <c r="AH27"/>
  <c r="BP27"/>
  <c r="AI27"/>
  <c r="BQ27"/>
  <c r="AJ27"/>
  <c r="BR27"/>
  <c r="AK27"/>
  <c r="BS27"/>
  <c r="AL27"/>
  <c r="BT27"/>
  <c r="BU27"/>
  <c r="BV27"/>
  <c r="BW27"/>
  <c r="BX27"/>
  <c r="BY27"/>
  <c r="AY27"/>
  <c r="CG27"/>
  <c r="AZ27"/>
  <c r="CH27"/>
  <c r="BA27"/>
  <c r="CI27"/>
  <c r="BB27"/>
  <c r="CJ27"/>
  <c r="BC27"/>
  <c r="CK27"/>
  <c r="Y27"/>
  <c r="CL27"/>
  <c r="BD27"/>
  <c r="CM27"/>
  <c r="BE27"/>
  <c r="CN27"/>
  <c r="BF27"/>
  <c r="CO27"/>
  <c r="BG27"/>
  <c r="CP27"/>
  <c r="BH27"/>
  <c r="CQ27"/>
  <c r="CU27"/>
  <c r="DA27"/>
  <c r="R27"/>
  <c r="DC27"/>
  <c r="AS28"/>
  <c r="CA28"/>
  <c r="AT28"/>
  <c r="CB28"/>
  <c r="AU28"/>
  <c r="CC28"/>
  <c r="AV28"/>
  <c r="CD28"/>
  <c r="AW28"/>
  <c r="CE28"/>
  <c r="CS28"/>
  <c r="AC28"/>
  <c r="BJ28"/>
  <c r="AD28"/>
  <c r="BK28"/>
  <c r="AE28"/>
  <c r="BL28"/>
  <c r="AF28"/>
  <c r="BM28"/>
  <c r="AG28"/>
  <c r="BN28"/>
  <c r="CT28"/>
  <c r="CZ28"/>
  <c r="AH28"/>
  <c r="BP28"/>
  <c r="AI28"/>
  <c r="BQ28"/>
  <c r="AJ28"/>
  <c r="BR28"/>
  <c r="AK28"/>
  <c r="BS28"/>
  <c r="AL28"/>
  <c r="BT28"/>
  <c r="BU28"/>
  <c r="BV28"/>
  <c r="BW28"/>
  <c r="BX28"/>
  <c r="BY28"/>
  <c r="AY28"/>
  <c r="CG28"/>
  <c r="AZ28"/>
  <c r="CH28"/>
  <c r="BA28"/>
  <c r="CI28"/>
  <c r="BB28"/>
  <c r="CJ28"/>
  <c r="BC28"/>
  <c r="CK28"/>
  <c r="Y28"/>
  <c r="CL28"/>
  <c r="BD28"/>
  <c r="CM28"/>
  <c r="BE28"/>
  <c r="CN28"/>
  <c r="BF28"/>
  <c r="CO28"/>
  <c r="BG28"/>
  <c r="CP28"/>
  <c r="BH28"/>
  <c r="CQ28"/>
  <c r="CU28"/>
  <c r="DA28"/>
  <c r="R28"/>
  <c r="DC28"/>
  <c r="AS29"/>
  <c r="CA29"/>
  <c r="AT29"/>
  <c r="CB29"/>
  <c r="AU29"/>
  <c r="CC29"/>
  <c r="AV29"/>
  <c r="CD29"/>
  <c r="AW29"/>
  <c r="CE29"/>
  <c r="CS29"/>
  <c r="AC29"/>
  <c r="BJ29"/>
  <c r="AD29"/>
  <c r="BK29"/>
  <c r="AE29"/>
  <c r="BL29"/>
  <c r="AF29"/>
  <c r="BM29"/>
  <c r="AG29"/>
  <c r="BN29"/>
  <c r="CT29"/>
  <c r="CZ29"/>
  <c r="AH29"/>
  <c r="BP29"/>
  <c r="AI29"/>
  <c r="BQ29"/>
  <c r="AJ29"/>
  <c r="BR29"/>
  <c r="AK29"/>
  <c r="BS29"/>
  <c r="AL29"/>
  <c r="BT29"/>
  <c r="BU29"/>
  <c r="BV29"/>
  <c r="BW29"/>
  <c r="BX29"/>
  <c r="BY29"/>
  <c r="AY29"/>
  <c r="CG29"/>
  <c r="AZ29"/>
  <c r="CH29"/>
  <c r="BA29"/>
  <c r="CI29"/>
  <c r="BB29"/>
  <c r="CJ29"/>
  <c r="BC29"/>
  <c r="CK29"/>
  <c r="Y29"/>
  <c r="CL29"/>
  <c r="BD29"/>
  <c r="CM29"/>
  <c r="BE29"/>
  <c r="CN29"/>
  <c r="BF29"/>
  <c r="CO29"/>
  <c r="BG29"/>
  <c r="CP29"/>
  <c r="BH29"/>
  <c r="CQ29"/>
  <c r="CU29"/>
  <c r="DA29"/>
  <c r="R29"/>
  <c r="DC29"/>
  <c r="AS30"/>
  <c r="CA30"/>
  <c r="AT30"/>
  <c r="CB30"/>
  <c r="AU30"/>
  <c r="CC30"/>
  <c r="AV30"/>
  <c r="CD30"/>
  <c r="AW30"/>
  <c r="CE30"/>
  <c r="CS30"/>
  <c r="AC30"/>
  <c r="BJ30"/>
  <c r="AD30"/>
  <c r="BK30"/>
  <c r="AE30"/>
  <c r="BL30"/>
  <c r="AF30"/>
  <c r="BM30"/>
  <c r="AG30"/>
  <c r="BN30"/>
  <c r="CT30"/>
  <c r="CZ30"/>
  <c r="AH30"/>
  <c r="BP30"/>
  <c r="AI30"/>
  <c r="BQ30"/>
  <c r="AJ30"/>
  <c r="BR30"/>
  <c r="AK30"/>
  <c r="BS30"/>
  <c r="AL30"/>
  <c r="BT30"/>
  <c r="BU30"/>
  <c r="BV30"/>
  <c r="BW30"/>
  <c r="BX30"/>
  <c r="BY30"/>
  <c r="AY30"/>
  <c r="CG30"/>
  <c r="AZ30"/>
  <c r="CH30"/>
  <c r="BA30"/>
  <c r="CI30"/>
  <c r="BB30"/>
  <c r="CJ30"/>
  <c r="BC30"/>
  <c r="CK30"/>
  <c r="Y30"/>
  <c r="CL30"/>
  <c r="BD30"/>
  <c r="CM30"/>
  <c r="BE30"/>
  <c r="CN30"/>
  <c r="BF30"/>
  <c r="CO30"/>
  <c r="BG30"/>
  <c r="CP30"/>
  <c r="BH30"/>
  <c r="CQ30"/>
  <c r="CU30"/>
  <c r="DA30"/>
  <c r="R30"/>
  <c r="DC30"/>
  <c r="AS31"/>
  <c r="CA31"/>
  <c r="AT31"/>
  <c r="CB31"/>
  <c r="AU31"/>
  <c r="CC31"/>
  <c r="AV31"/>
  <c r="CD31"/>
  <c r="AW31"/>
  <c r="CE31"/>
  <c r="CS31"/>
  <c r="AC31"/>
  <c r="BJ31"/>
  <c r="AD31"/>
  <c r="BK31"/>
  <c r="AE31"/>
  <c r="BL31"/>
  <c r="AF31"/>
  <c r="BM31"/>
  <c r="AG31"/>
  <c r="BN31"/>
  <c r="CT31"/>
  <c r="CZ31"/>
  <c r="AH31"/>
  <c r="BP31"/>
  <c r="AI31"/>
  <c r="BQ31"/>
  <c r="AJ31"/>
  <c r="BR31"/>
  <c r="AK31"/>
  <c r="BS31"/>
  <c r="AL31"/>
  <c r="BT31"/>
  <c r="BU31"/>
  <c r="BV31"/>
  <c r="BW31"/>
  <c r="BX31"/>
  <c r="BY31"/>
  <c r="AY31"/>
  <c r="CG31"/>
  <c r="AZ31"/>
  <c r="CH31"/>
  <c r="BA31"/>
  <c r="CI31"/>
  <c r="BB31"/>
  <c r="CJ31"/>
  <c r="BC31"/>
  <c r="CK31"/>
  <c r="Y31"/>
  <c r="CL31"/>
  <c r="BD31"/>
  <c r="CM31"/>
  <c r="BE31"/>
  <c r="CN31"/>
  <c r="BF31"/>
  <c r="CO31"/>
  <c r="BG31"/>
  <c r="CP31"/>
  <c r="BH31"/>
  <c r="CQ31"/>
  <c r="CU31"/>
  <c r="DA31"/>
  <c r="R31"/>
  <c r="DC31"/>
  <c r="AS32"/>
  <c r="CA32"/>
  <c r="AT32"/>
  <c r="CB32"/>
  <c r="AU32"/>
  <c r="CC32"/>
  <c r="AV32"/>
  <c r="CD32"/>
  <c r="AW32"/>
  <c r="CE32"/>
  <c r="CS32"/>
  <c r="AC32"/>
  <c r="BJ32"/>
  <c r="AD32"/>
  <c r="BK32"/>
  <c r="AE32"/>
  <c r="BL32"/>
  <c r="AF32"/>
  <c r="BM32"/>
  <c r="AG32"/>
  <c r="BN32"/>
  <c r="CT32"/>
  <c r="CZ32"/>
  <c r="AH32"/>
  <c r="BP32"/>
  <c r="AI32"/>
  <c r="BQ32"/>
  <c r="AJ32"/>
  <c r="BR32"/>
  <c r="AK32"/>
  <c r="BS32"/>
  <c r="AL32"/>
  <c r="BT32"/>
  <c r="BU32"/>
  <c r="BV32"/>
  <c r="BW32"/>
  <c r="BX32"/>
  <c r="BY32"/>
  <c r="AY32"/>
  <c r="CG32"/>
  <c r="AZ32"/>
  <c r="CH32"/>
  <c r="BA32"/>
  <c r="CI32"/>
  <c r="BB32"/>
  <c r="CJ32"/>
  <c r="BC32"/>
  <c r="CK32"/>
  <c r="Y32"/>
  <c r="CL32"/>
  <c r="BD32"/>
  <c r="CM32"/>
  <c r="BE32"/>
  <c r="CN32"/>
  <c r="BF32"/>
  <c r="CO32"/>
  <c r="BG32"/>
  <c r="CP32"/>
  <c r="BH32"/>
  <c r="CQ32"/>
  <c r="CU32"/>
  <c r="DA32"/>
  <c r="R32"/>
  <c r="DC32"/>
  <c r="AS33"/>
  <c r="CA33"/>
  <c r="AT33"/>
  <c r="CB33"/>
  <c r="AU33"/>
  <c r="CC33"/>
  <c r="AV33"/>
  <c r="CD33"/>
  <c r="AW33"/>
  <c r="CE33"/>
  <c r="CS33"/>
  <c r="AC33"/>
  <c r="BJ33"/>
  <c r="AD33"/>
  <c r="BK33"/>
  <c r="AE33"/>
  <c r="BL33"/>
  <c r="AF33"/>
  <c r="BM33"/>
  <c r="AG33"/>
  <c r="BN33"/>
  <c r="CT33"/>
  <c r="CZ33"/>
  <c r="AH33"/>
  <c r="BP33"/>
  <c r="AI33"/>
  <c r="BQ33"/>
  <c r="AJ33"/>
  <c r="BR33"/>
  <c r="AK33"/>
  <c r="BS33"/>
  <c r="AL33"/>
  <c r="BT33"/>
  <c r="BU33"/>
  <c r="BV33"/>
  <c r="BW33"/>
  <c r="BX33"/>
  <c r="BY33"/>
  <c r="AY33"/>
  <c r="CG33"/>
  <c r="AZ33"/>
  <c r="CH33"/>
  <c r="BA33"/>
  <c r="CI33"/>
  <c r="BB33"/>
  <c r="CJ33"/>
  <c r="BC33"/>
  <c r="CK33"/>
  <c r="Y33"/>
  <c r="CL33"/>
  <c r="BD33"/>
  <c r="CM33"/>
  <c r="BE33"/>
  <c r="CN33"/>
  <c r="BF33"/>
  <c r="CO33"/>
  <c r="BG33"/>
  <c r="CP33"/>
  <c r="BH33"/>
  <c r="CQ33"/>
  <c r="CU33"/>
  <c r="DA33"/>
  <c r="R33"/>
  <c r="DC33"/>
  <c r="AS34"/>
  <c r="CA34"/>
  <c r="AT34"/>
  <c r="CB34"/>
  <c r="AU34"/>
  <c r="CC34"/>
  <c r="AV34"/>
  <c r="CD34"/>
  <c r="AW34"/>
  <c r="CE34"/>
  <c r="CS34"/>
  <c r="AC34"/>
  <c r="BJ34"/>
  <c r="AD34"/>
  <c r="BK34"/>
  <c r="AE34"/>
  <c r="BL34"/>
  <c r="AF34"/>
  <c r="BM34"/>
  <c r="AG34"/>
  <c r="BN34"/>
  <c r="CT34"/>
  <c r="CZ34"/>
  <c r="AH34"/>
  <c r="BP34"/>
  <c r="AI34"/>
  <c r="BQ34"/>
  <c r="AJ34"/>
  <c r="BR34"/>
  <c r="AK34"/>
  <c r="BS34"/>
  <c r="AL34"/>
  <c r="BT34"/>
  <c r="BU34"/>
  <c r="BV34"/>
  <c r="BW34"/>
  <c r="BX34"/>
  <c r="BY34"/>
  <c r="AY34"/>
  <c r="CG34"/>
  <c r="AZ34"/>
  <c r="CH34"/>
  <c r="BA34"/>
  <c r="CI34"/>
  <c r="BB34"/>
  <c r="CJ34"/>
  <c r="BC34"/>
  <c r="CK34"/>
  <c r="Y34"/>
  <c r="CL34"/>
  <c r="BD34"/>
  <c r="CM34"/>
  <c r="BE34"/>
  <c r="CN34"/>
  <c r="BF34"/>
  <c r="CO34"/>
  <c r="BG34"/>
  <c r="CP34"/>
  <c r="BH34"/>
  <c r="CQ34"/>
  <c r="CU34"/>
  <c r="DA34"/>
  <c r="R34"/>
  <c r="DC34"/>
  <c r="AS35"/>
  <c r="CA35"/>
  <c r="AT35"/>
  <c r="CB35"/>
  <c r="AU35"/>
  <c r="CC35"/>
  <c r="AV35"/>
  <c r="CD35"/>
  <c r="AW35"/>
  <c r="CE35"/>
  <c r="CS35"/>
  <c r="AC35"/>
  <c r="BJ35"/>
  <c r="AD35"/>
  <c r="BK35"/>
  <c r="AE35"/>
  <c r="BL35"/>
  <c r="AF35"/>
  <c r="BM35"/>
  <c r="AG35"/>
  <c r="BN35"/>
  <c r="CT35"/>
  <c r="CZ35"/>
  <c r="AH35"/>
  <c r="BP35"/>
  <c r="AI35"/>
  <c r="BQ35"/>
  <c r="AJ35"/>
  <c r="BR35"/>
  <c r="AK35"/>
  <c r="BS35"/>
  <c r="AL35"/>
  <c r="BT35"/>
  <c r="BU35"/>
  <c r="BV35"/>
  <c r="BW35"/>
  <c r="BX35"/>
  <c r="BY35"/>
  <c r="AY35"/>
  <c r="CG35"/>
  <c r="AZ35"/>
  <c r="CH35"/>
  <c r="BA35"/>
  <c r="CI35"/>
  <c r="BB35"/>
  <c r="CJ35"/>
  <c r="BC35"/>
  <c r="CK35"/>
  <c r="Y35"/>
  <c r="CL35"/>
  <c r="BD35"/>
  <c r="CM35"/>
  <c r="BE35"/>
  <c r="CN35"/>
  <c r="BF35"/>
  <c r="CO35"/>
  <c r="BG35"/>
  <c r="CP35"/>
  <c r="BH35"/>
  <c r="CQ35"/>
  <c r="CU35"/>
  <c r="DA35"/>
  <c r="R35"/>
  <c r="DC35"/>
  <c r="AS36"/>
  <c r="CA36"/>
  <c r="AT36"/>
  <c r="CB36"/>
  <c r="AU36"/>
  <c r="CC36"/>
  <c r="AV36"/>
  <c r="CD36"/>
  <c r="AW36"/>
  <c r="CE36"/>
  <c r="CS36"/>
  <c r="AC36"/>
  <c r="BJ36"/>
  <c r="AD36"/>
  <c r="BK36"/>
  <c r="AE36"/>
  <c r="BL36"/>
  <c r="AF36"/>
  <c r="BM36"/>
  <c r="AG36"/>
  <c r="BN36"/>
  <c r="CT36"/>
  <c r="CZ36"/>
  <c r="AH36"/>
  <c r="BP36"/>
  <c r="AI36"/>
  <c r="BQ36"/>
  <c r="AJ36"/>
  <c r="BR36"/>
  <c r="AK36"/>
  <c r="BS36"/>
  <c r="AL36"/>
  <c r="BT36"/>
  <c r="BU36"/>
  <c r="BV36"/>
  <c r="BW36"/>
  <c r="BX36"/>
  <c r="BY36"/>
  <c r="AY36"/>
  <c r="CG36"/>
  <c r="AZ36"/>
  <c r="CH36"/>
  <c r="BA36"/>
  <c r="CI36"/>
  <c r="BB36"/>
  <c r="CJ36"/>
  <c r="BC36"/>
  <c r="CK36"/>
  <c r="Y36"/>
  <c r="CL36"/>
  <c r="BD36"/>
  <c r="CM36"/>
  <c r="BE36"/>
  <c r="CN36"/>
  <c r="BF36"/>
  <c r="CO36"/>
  <c r="BG36"/>
  <c r="CP36"/>
  <c r="BH36"/>
  <c r="CQ36"/>
  <c r="CU36"/>
  <c r="DA36"/>
  <c r="R36"/>
  <c r="DC36"/>
  <c r="AS37"/>
  <c r="CA37"/>
  <c r="AT37"/>
  <c r="CB37"/>
  <c r="AU37"/>
  <c r="CC37"/>
  <c r="AV37"/>
  <c r="CD37"/>
  <c r="AW37"/>
  <c r="CE37"/>
  <c r="CS37"/>
  <c r="AC37"/>
  <c r="BJ37"/>
  <c r="AD37"/>
  <c r="BK37"/>
  <c r="AE37"/>
  <c r="BL37"/>
  <c r="AF37"/>
  <c r="BM37"/>
  <c r="AG37"/>
  <c r="BN37"/>
  <c r="CT37"/>
  <c r="CZ37"/>
  <c r="AH37"/>
  <c r="BP37"/>
  <c r="AI37"/>
  <c r="BQ37"/>
  <c r="AJ37"/>
  <c r="BR37"/>
  <c r="AK37"/>
  <c r="BS37"/>
  <c r="AL37"/>
  <c r="BT37"/>
  <c r="BU37"/>
  <c r="BV37"/>
  <c r="BW37"/>
  <c r="BX37"/>
  <c r="BY37"/>
  <c r="AY37"/>
  <c r="CG37"/>
  <c r="AZ37"/>
  <c r="CH37"/>
  <c r="BA37"/>
  <c r="CI37"/>
  <c r="BB37"/>
  <c r="CJ37"/>
  <c r="BC37"/>
  <c r="CK37"/>
  <c r="Y37"/>
  <c r="CL37"/>
  <c r="BD37"/>
  <c r="CM37"/>
  <c r="BE37"/>
  <c r="CN37"/>
  <c r="BF37"/>
  <c r="CO37"/>
  <c r="BG37"/>
  <c r="CP37"/>
  <c r="BH37"/>
  <c r="CQ37"/>
  <c r="CU37"/>
  <c r="DA37"/>
  <c r="R37"/>
  <c r="DC37"/>
  <c r="AS38"/>
  <c r="CA38"/>
  <c r="AT38"/>
  <c r="CB38"/>
  <c r="AU38"/>
  <c r="CC38"/>
  <c r="AV38"/>
  <c r="CD38"/>
  <c r="AW38"/>
  <c r="CE38"/>
  <c r="CS38"/>
  <c r="AC38"/>
  <c r="BJ38"/>
  <c r="AD38"/>
  <c r="BK38"/>
  <c r="AE38"/>
  <c r="BL38"/>
  <c r="AF38"/>
  <c r="BM38"/>
  <c r="AG38"/>
  <c r="BN38"/>
  <c r="CT38"/>
  <c r="CZ38"/>
  <c r="AH38"/>
  <c r="BP38"/>
  <c r="AI38"/>
  <c r="BQ38"/>
  <c r="AJ38"/>
  <c r="BR38"/>
  <c r="AK38"/>
  <c r="BS38"/>
  <c r="AL38"/>
  <c r="BT38"/>
  <c r="BU38"/>
  <c r="BV38"/>
  <c r="BW38"/>
  <c r="BX38"/>
  <c r="BY38"/>
  <c r="AY38"/>
  <c r="CG38"/>
  <c r="AZ38"/>
  <c r="CH38"/>
  <c r="BA38"/>
  <c r="CI38"/>
  <c r="BB38"/>
  <c r="CJ38"/>
  <c r="BC38"/>
  <c r="CK38"/>
  <c r="Y38"/>
  <c r="CL38"/>
  <c r="BD38"/>
  <c r="CM38"/>
  <c r="BE38"/>
  <c r="CN38"/>
  <c r="BF38"/>
  <c r="CO38"/>
  <c r="BG38"/>
  <c r="CP38"/>
  <c r="BH38"/>
  <c r="CQ38"/>
  <c r="CU38"/>
  <c r="DA38"/>
  <c r="R38"/>
  <c r="DC38"/>
  <c r="AS39"/>
  <c r="CA39"/>
  <c r="AT39"/>
  <c r="CB39"/>
  <c r="AU39"/>
  <c r="CC39"/>
  <c r="AV39"/>
  <c r="CD39"/>
  <c r="AW39"/>
  <c r="CE39"/>
  <c r="CS39"/>
  <c r="AC39"/>
  <c r="BJ39"/>
  <c r="AD39"/>
  <c r="BK39"/>
  <c r="AE39"/>
  <c r="BL39"/>
  <c r="AF39"/>
  <c r="BM39"/>
  <c r="AG39"/>
  <c r="BN39"/>
  <c r="CT39"/>
  <c r="CZ39"/>
  <c r="AH39"/>
  <c r="BP39"/>
  <c r="AI39"/>
  <c r="BQ39"/>
  <c r="AJ39"/>
  <c r="BR39"/>
  <c r="AK39"/>
  <c r="BS39"/>
  <c r="AL39"/>
  <c r="BT39"/>
  <c r="BU39"/>
  <c r="BV39"/>
  <c r="BW39"/>
  <c r="BX39"/>
  <c r="BY39"/>
  <c r="AY39"/>
  <c r="CG39"/>
  <c r="AZ39"/>
  <c r="CH39"/>
  <c r="BA39"/>
  <c r="CI39"/>
  <c r="BB39"/>
  <c r="CJ39"/>
  <c r="BC39"/>
  <c r="CK39"/>
  <c r="Y39"/>
  <c r="CL39"/>
  <c r="BD39"/>
  <c r="CM39"/>
  <c r="BE39"/>
  <c r="CN39"/>
  <c r="BF39"/>
  <c r="CO39"/>
  <c r="BG39"/>
  <c r="CP39"/>
  <c r="BH39"/>
  <c r="CQ39"/>
  <c r="CU39"/>
  <c r="DA39"/>
  <c r="R39"/>
  <c r="DC39"/>
  <c r="AS40"/>
  <c r="CA40"/>
  <c r="AT40"/>
  <c r="CB40"/>
  <c r="AU40"/>
  <c r="CC40"/>
  <c r="AV40"/>
  <c r="CD40"/>
  <c r="AW40"/>
  <c r="CE40"/>
  <c r="CS40"/>
  <c r="AC40"/>
  <c r="BJ40"/>
  <c r="AD40"/>
  <c r="BK40"/>
  <c r="AE40"/>
  <c r="BL40"/>
  <c r="AF40"/>
  <c r="BM40"/>
  <c r="AG40"/>
  <c r="BN40"/>
  <c r="CT40"/>
  <c r="CZ40"/>
  <c r="AH40"/>
  <c r="BP40"/>
  <c r="AI40"/>
  <c r="BQ40"/>
  <c r="AJ40"/>
  <c r="BR40"/>
  <c r="AK40"/>
  <c r="BS40"/>
  <c r="AL40"/>
  <c r="BT40"/>
  <c r="BU40"/>
  <c r="BV40"/>
  <c r="BW40"/>
  <c r="BX40"/>
  <c r="BY40"/>
  <c r="AY40"/>
  <c r="CG40"/>
  <c r="AZ40"/>
  <c r="CH40"/>
  <c r="BA40"/>
  <c r="CI40"/>
  <c r="BB40"/>
  <c r="CJ40"/>
  <c r="BC40"/>
  <c r="CK40"/>
  <c r="Y40"/>
  <c r="CL40"/>
  <c r="BD40"/>
  <c r="CM40"/>
  <c r="BE40"/>
  <c r="CN40"/>
  <c r="BF40"/>
  <c r="CO40"/>
  <c r="BG40"/>
  <c r="CP40"/>
  <c r="BH40"/>
  <c r="CQ40"/>
  <c r="CU40"/>
  <c r="DA40"/>
  <c r="R40"/>
  <c r="DC40"/>
  <c r="AS41"/>
  <c r="CA41"/>
  <c r="AT41"/>
  <c r="CB41"/>
  <c r="AU41"/>
  <c r="CC41"/>
  <c r="AV41"/>
  <c r="CD41"/>
  <c r="AW41"/>
  <c r="CE41"/>
  <c r="CS41"/>
  <c r="AC41"/>
  <c r="BJ41"/>
  <c r="AD41"/>
  <c r="BK41"/>
  <c r="AE41"/>
  <c r="BL41"/>
  <c r="AF41"/>
  <c r="BM41"/>
  <c r="AG41"/>
  <c r="BN41"/>
  <c r="CT41"/>
  <c r="CZ41"/>
  <c r="AH41"/>
  <c r="BP41"/>
  <c r="AI41"/>
  <c r="BQ41"/>
  <c r="AJ41"/>
  <c r="BR41"/>
  <c r="AK41"/>
  <c r="BS41"/>
  <c r="AL41"/>
  <c r="BT41"/>
  <c r="BU41"/>
  <c r="BV41"/>
  <c r="BW41"/>
  <c r="BX41"/>
  <c r="BY41"/>
  <c r="AY41"/>
  <c r="CG41"/>
  <c r="AZ41"/>
  <c r="CH41"/>
  <c r="BA41"/>
  <c r="CI41"/>
  <c r="BB41"/>
  <c r="CJ41"/>
  <c r="BC41"/>
  <c r="CK41"/>
  <c r="Y41"/>
  <c r="CL41"/>
  <c r="BD41"/>
  <c r="CM41"/>
  <c r="BE41"/>
  <c r="CN41"/>
  <c r="BF41"/>
  <c r="CO41"/>
  <c r="BG41"/>
  <c r="CP41"/>
  <c r="BH41"/>
  <c r="CQ41"/>
  <c r="CU41"/>
  <c r="DA41"/>
  <c r="R41"/>
  <c r="DC41"/>
  <c r="AS42"/>
  <c r="CA42"/>
  <c r="AT42"/>
  <c r="CB42"/>
  <c r="AU42"/>
  <c r="CC42"/>
  <c r="AV42"/>
  <c r="CD42"/>
  <c r="AW42"/>
  <c r="CE42"/>
  <c r="CS42"/>
  <c r="AC42"/>
  <c r="BJ42"/>
  <c r="AD42"/>
  <c r="BK42"/>
  <c r="AE42"/>
  <c r="BL42"/>
  <c r="AF42"/>
  <c r="BM42"/>
  <c r="AG42"/>
  <c r="BN42"/>
  <c r="CT42"/>
  <c r="CZ42"/>
  <c r="AH42"/>
  <c r="BP42"/>
  <c r="AI42"/>
  <c r="BQ42"/>
  <c r="AJ42"/>
  <c r="BR42"/>
  <c r="AK42"/>
  <c r="BS42"/>
  <c r="AL42"/>
  <c r="BT42"/>
  <c r="BU42"/>
  <c r="BV42"/>
  <c r="BW42"/>
  <c r="BX42"/>
  <c r="BY42"/>
  <c r="AY42"/>
  <c r="CG42"/>
  <c r="AZ42"/>
  <c r="CH42"/>
  <c r="BA42"/>
  <c r="CI42"/>
  <c r="BB42"/>
  <c r="CJ42"/>
  <c r="BC42"/>
  <c r="CK42"/>
  <c r="Y42"/>
  <c r="CL42"/>
  <c r="BD42"/>
  <c r="CM42"/>
  <c r="BE42"/>
  <c r="CN42"/>
  <c r="BF42"/>
  <c r="CO42"/>
  <c r="BG42"/>
  <c r="CP42"/>
  <c r="BH42"/>
  <c r="CQ42"/>
  <c r="CU42"/>
  <c r="DA42"/>
  <c r="R42"/>
  <c r="DC42"/>
  <c r="AS43"/>
  <c r="CA43"/>
  <c r="AT43"/>
  <c r="CB43"/>
  <c r="AU43"/>
  <c r="CC43"/>
  <c r="AV43"/>
  <c r="CD43"/>
  <c r="AW43"/>
  <c r="CE43"/>
  <c r="CS43"/>
  <c r="AC43"/>
  <c r="BJ43"/>
  <c r="AD43"/>
  <c r="BK43"/>
  <c r="AE43"/>
  <c r="BL43"/>
  <c r="AF43"/>
  <c r="BM43"/>
  <c r="AG43"/>
  <c r="BN43"/>
  <c r="CT43"/>
  <c r="CZ43"/>
  <c r="AH43"/>
  <c r="BP43"/>
  <c r="AI43"/>
  <c r="BQ43"/>
  <c r="AJ43"/>
  <c r="BR43"/>
  <c r="AK43"/>
  <c r="BS43"/>
  <c r="AL43"/>
  <c r="BT43"/>
  <c r="BU43"/>
  <c r="BV43"/>
  <c r="BW43"/>
  <c r="BX43"/>
  <c r="BY43"/>
  <c r="AY43"/>
  <c r="CG43"/>
  <c r="AZ43"/>
  <c r="CH43"/>
  <c r="BA43"/>
  <c r="CI43"/>
  <c r="BB43"/>
  <c r="CJ43"/>
  <c r="BC43"/>
  <c r="CK43"/>
  <c r="Y43"/>
  <c r="CL43"/>
  <c r="BD43"/>
  <c r="CM43"/>
  <c r="BE43"/>
  <c r="CN43"/>
  <c r="BF43"/>
  <c r="CO43"/>
  <c r="BG43"/>
  <c r="CP43"/>
  <c r="BH43"/>
  <c r="CQ43"/>
  <c r="CU43"/>
  <c r="DA43"/>
  <c r="R43"/>
  <c r="DC43"/>
  <c r="AS44"/>
  <c r="CA44"/>
  <c r="AT44"/>
  <c r="CB44"/>
  <c r="AU44"/>
  <c r="CC44"/>
  <c r="AV44"/>
  <c r="CD44"/>
  <c r="AW44"/>
  <c r="CE44"/>
  <c r="CS44"/>
  <c r="AC44"/>
  <c r="BJ44"/>
  <c r="AD44"/>
  <c r="BK44"/>
  <c r="AE44"/>
  <c r="BL44"/>
  <c r="AF44"/>
  <c r="BM44"/>
  <c r="AG44"/>
  <c r="BN44"/>
  <c r="CT44"/>
  <c r="CZ44"/>
  <c r="AH44"/>
  <c r="BP44"/>
  <c r="AI44"/>
  <c r="BQ44"/>
  <c r="AJ44"/>
  <c r="BR44"/>
  <c r="AK44"/>
  <c r="BS44"/>
  <c r="AL44"/>
  <c r="BT44"/>
  <c r="BU44"/>
  <c r="BV44"/>
  <c r="BW44"/>
  <c r="BX44"/>
  <c r="BY44"/>
  <c r="AY44"/>
  <c r="CG44"/>
  <c r="AZ44"/>
  <c r="CH44"/>
  <c r="BA44"/>
  <c r="CI44"/>
  <c r="BB44"/>
  <c r="CJ44"/>
  <c r="BC44"/>
  <c r="CK44"/>
  <c r="Y44"/>
  <c r="CL44"/>
  <c r="BD44"/>
  <c r="CM44"/>
  <c r="BE44"/>
  <c r="CN44"/>
  <c r="BF44"/>
  <c r="CO44"/>
  <c r="BG44"/>
  <c r="CP44"/>
  <c r="BH44"/>
  <c r="CQ44"/>
  <c r="CU44"/>
  <c r="DA44"/>
  <c r="R44"/>
  <c r="DC44"/>
  <c r="AS45"/>
  <c r="CA45"/>
  <c r="AT45"/>
  <c r="CB45"/>
  <c r="AU45"/>
  <c r="CC45"/>
  <c r="AV45"/>
  <c r="CD45"/>
  <c r="AW45"/>
  <c r="CE45"/>
  <c r="CS45"/>
  <c r="AC45"/>
  <c r="BJ45"/>
  <c r="AD45"/>
  <c r="BK45"/>
  <c r="AE45"/>
  <c r="BL45"/>
  <c r="AF45"/>
  <c r="BM45"/>
  <c r="AG45"/>
  <c r="BN45"/>
  <c r="CT45"/>
  <c r="CZ45"/>
  <c r="AH45"/>
  <c r="BP45"/>
  <c r="AI45"/>
  <c r="BQ45"/>
  <c r="AJ45"/>
  <c r="BR45"/>
  <c r="AK45"/>
  <c r="BS45"/>
  <c r="AL45"/>
  <c r="BT45"/>
  <c r="BU45"/>
  <c r="BV45"/>
  <c r="BW45"/>
  <c r="BX45"/>
  <c r="BY45"/>
  <c r="AY45"/>
  <c r="CG45"/>
  <c r="AZ45"/>
  <c r="CH45"/>
  <c r="BA45"/>
  <c r="CI45"/>
  <c r="BB45"/>
  <c r="CJ45"/>
  <c r="BC45"/>
  <c r="CK45"/>
  <c r="Y45"/>
  <c r="CL45"/>
  <c r="BD45"/>
  <c r="CM45"/>
  <c r="BE45"/>
  <c r="CN45"/>
  <c r="BF45"/>
  <c r="CO45"/>
  <c r="BG45"/>
  <c r="CP45"/>
  <c r="BH45"/>
  <c r="CQ45"/>
  <c r="CU45"/>
  <c r="DA45"/>
  <c r="R45"/>
  <c r="DC45"/>
  <c r="AS46"/>
  <c r="CA46"/>
  <c r="AT46"/>
  <c r="CB46"/>
  <c r="AU46"/>
  <c r="CC46"/>
  <c r="AV46"/>
  <c r="CD46"/>
  <c r="AW46"/>
  <c r="CE46"/>
  <c r="CS46"/>
  <c r="AC46"/>
  <c r="BJ46"/>
  <c r="AD46"/>
  <c r="BK46"/>
  <c r="AE46"/>
  <c r="BL46"/>
  <c r="AF46"/>
  <c r="BM46"/>
  <c r="AG46"/>
  <c r="BN46"/>
  <c r="CT46"/>
  <c r="CZ46"/>
  <c r="AH46"/>
  <c r="BP46"/>
  <c r="AI46"/>
  <c r="BQ46"/>
  <c r="AJ46"/>
  <c r="BR46"/>
  <c r="AK46"/>
  <c r="BS46"/>
  <c r="AL46"/>
  <c r="BT46"/>
  <c r="BU46"/>
  <c r="BV46"/>
  <c r="BW46"/>
  <c r="BX46"/>
  <c r="BY46"/>
  <c r="AY46"/>
  <c r="CG46"/>
  <c r="AZ46"/>
  <c r="CH46"/>
  <c r="BA46"/>
  <c r="CI46"/>
  <c r="BB46"/>
  <c r="CJ46"/>
  <c r="BC46"/>
  <c r="CK46"/>
  <c r="Y46"/>
  <c r="CL46"/>
  <c r="BD46"/>
  <c r="CM46"/>
  <c r="BE46"/>
  <c r="CN46"/>
  <c r="BF46"/>
  <c r="CO46"/>
  <c r="BG46"/>
  <c r="CP46"/>
  <c r="BH46"/>
  <c r="CQ46"/>
  <c r="CU46"/>
  <c r="DA46"/>
  <c r="R46"/>
  <c r="DC46"/>
  <c r="AS47"/>
  <c r="CA47"/>
  <c r="AT47"/>
  <c r="CB47"/>
  <c r="AU47"/>
  <c r="CC47"/>
  <c r="AV47"/>
  <c r="CD47"/>
  <c r="AW47"/>
  <c r="CE47"/>
  <c r="CS47"/>
  <c r="AC47"/>
  <c r="BJ47"/>
  <c r="AD47"/>
  <c r="BK47"/>
  <c r="AE47"/>
  <c r="BL47"/>
  <c r="AF47"/>
  <c r="BM47"/>
  <c r="AG47"/>
  <c r="BN47"/>
  <c r="CT47"/>
  <c r="CZ47"/>
  <c r="AH47"/>
  <c r="BP47"/>
  <c r="AI47"/>
  <c r="BQ47"/>
  <c r="AJ47"/>
  <c r="BR47"/>
  <c r="AK47"/>
  <c r="BS47"/>
  <c r="AL47"/>
  <c r="BT47"/>
  <c r="BU47"/>
  <c r="BV47"/>
  <c r="BW47"/>
  <c r="BX47"/>
  <c r="BY47"/>
  <c r="AY47"/>
  <c r="CG47"/>
  <c r="AZ47"/>
  <c r="CH47"/>
  <c r="BA47"/>
  <c r="CI47"/>
  <c r="BB47"/>
  <c r="CJ47"/>
  <c r="BC47"/>
  <c r="CK47"/>
  <c r="Y47"/>
  <c r="CL47"/>
  <c r="BD47"/>
  <c r="CM47"/>
  <c r="BE47"/>
  <c r="CN47"/>
  <c r="BF47"/>
  <c r="CO47"/>
  <c r="BG47"/>
  <c r="CP47"/>
  <c r="BH47"/>
  <c r="CQ47"/>
  <c r="CU47"/>
  <c r="DA47"/>
  <c r="R47"/>
  <c r="DC47"/>
  <c r="AS48"/>
  <c r="CA48"/>
  <c r="AT48"/>
  <c r="CB48"/>
  <c r="AU48"/>
  <c r="CC48"/>
  <c r="AV48"/>
  <c r="CD48"/>
  <c r="AW48"/>
  <c r="CE48"/>
  <c r="CS48"/>
  <c r="AC48"/>
  <c r="BJ48"/>
  <c r="AD48"/>
  <c r="BK48"/>
  <c r="AE48"/>
  <c r="BL48"/>
  <c r="AF48"/>
  <c r="BM48"/>
  <c r="AG48"/>
  <c r="BN48"/>
  <c r="CT48"/>
  <c r="CZ48"/>
  <c r="AH48"/>
  <c r="BP48"/>
  <c r="AI48"/>
  <c r="BQ48"/>
  <c r="AJ48"/>
  <c r="BR48"/>
  <c r="AK48"/>
  <c r="BS48"/>
  <c r="AL48"/>
  <c r="BT48"/>
  <c r="BU48"/>
  <c r="BV48"/>
  <c r="BW48"/>
  <c r="BX48"/>
  <c r="BY48"/>
  <c r="AY48"/>
  <c r="CG48"/>
  <c r="AZ48"/>
  <c r="CH48"/>
  <c r="BA48"/>
  <c r="CI48"/>
  <c r="BB48"/>
  <c r="CJ48"/>
  <c r="BC48"/>
  <c r="CK48"/>
  <c r="Y48"/>
  <c r="CL48"/>
  <c r="BD48"/>
  <c r="CM48"/>
  <c r="BE48"/>
  <c r="CN48"/>
  <c r="BF48"/>
  <c r="CO48"/>
  <c r="BG48"/>
  <c r="CP48"/>
  <c r="BH48"/>
  <c r="CQ48"/>
  <c r="CU48"/>
  <c r="DA48"/>
  <c r="R48"/>
  <c r="DC48"/>
  <c r="AS49"/>
  <c r="CA49"/>
  <c r="AT49"/>
  <c r="CB49"/>
  <c r="AU49"/>
  <c r="CC49"/>
  <c r="AV49"/>
  <c r="CD49"/>
  <c r="AW49"/>
  <c r="CE49"/>
  <c r="CS49"/>
  <c r="AC49"/>
  <c r="BJ49"/>
  <c r="AD49"/>
  <c r="BK49"/>
  <c r="AE49"/>
  <c r="BL49"/>
  <c r="AF49"/>
  <c r="BM49"/>
  <c r="AG49"/>
  <c r="BN49"/>
  <c r="CT49"/>
  <c r="CZ49"/>
  <c r="AH49"/>
  <c r="BP49"/>
  <c r="AI49"/>
  <c r="BQ49"/>
  <c r="AJ49"/>
  <c r="BR49"/>
  <c r="AK49"/>
  <c r="BS49"/>
  <c r="AL49"/>
  <c r="BT49"/>
  <c r="BU49"/>
  <c r="BV49"/>
  <c r="BW49"/>
  <c r="BX49"/>
  <c r="BY49"/>
  <c r="AY49"/>
  <c r="CG49"/>
  <c r="AZ49"/>
  <c r="CH49"/>
  <c r="BA49"/>
  <c r="CI49"/>
  <c r="BB49"/>
  <c r="CJ49"/>
  <c r="BC49"/>
  <c r="CK49"/>
  <c r="Y49"/>
  <c r="CL49"/>
  <c r="BD49"/>
  <c r="CM49"/>
  <c r="BE49"/>
  <c r="CN49"/>
  <c r="BF49"/>
  <c r="CO49"/>
  <c r="BG49"/>
  <c r="CP49"/>
  <c r="BH49"/>
  <c r="CQ49"/>
  <c r="CU49"/>
  <c r="DA49"/>
  <c r="R49"/>
  <c r="DC49"/>
  <c r="AS50"/>
  <c r="CA50"/>
  <c r="AT50"/>
  <c r="CB50"/>
  <c r="AU50"/>
  <c r="CC50"/>
  <c r="AV50"/>
  <c r="CD50"/>
  <c r="AW50"/>
  <c r="CE50"/>
  <c r="CS50"/>
  <c r="AC50"/>
  <c r="BJ50"/>
  <c r="AD50"/>
  <c r="BK50"/>
  <c r="AE50"/>
  <c r="BL50"/>
  <c r="AF50"/>
  <c r="BM50"/>
  <c r="AG50"/>
  <c r="BN50"/>
  <c r="CT50"/>
  <c r="CZ50"/>
  <c r="AH50"/>
  <c r="BP50"/>
  <c r="AI50"/>
  <c r="BQ50"/>
  <c r="AJ50"/>
  <c r="BR50"/>
  <c r="AK50"/>
  <c r="BS50"/>
  <c r="AL50"/>
  <c r="BT50"/>
  <c r="BU50"/>
  <c r="BV50"/>
  <c r="BW50"/>
  <c r="BX50"/>
  <c r="BY50"/>
  <c r="AY50"/>
  <c r="CG50"/>
  <c r="AZ50"/>
  <c r="CH50"/>
  <c r="BA50"/>
  <c r="CI50"/>
  <c r="BB50"/>
  <c r="CJ50"/>
  <c r="BC50"/>
  <c r="CK50"/>
  <c r="Y50"/>
  <c r="CL50"/>
  <c r="BD50"/>
  <c r="CM50"/>
  <c r="BE50"/>
  <c r="CN50"/>
  <c r="BF50"/>
  <c r="CO50"/>
  <c r="BG50"/>
  <c r="CP50"/>
  <c r="BH50"/>
  <c r="CQ50"/>
  <c r="CU50"/>
  <c r="DA50"/>
  <c r="R50"/>
  <c r="DC50"/>
  <c r="AS51"/>
  <c r="CA51"/>
  <c r="AT51"/>
  <c r="CB51"/>
  <c r="AU51"/>
  <c r="CC51"/>
  <c r="AV51"/>
  <c r="CD51"/>
  <c r="AW51"/>
  <c r="CE51"/>
  <c r="CS51"/>
  <c r="AC51"/>
  <c r="BJ51"/>
  <c r="AD51"/>
  <c r="BK51"/>
  <c r="AE51"/>
  <c r="BL51"/>
  <c r="AF51"/>
  <c r="BM51"/>
  <c r="AG51"/>
  <c r="BN51"/>
  <c r="CT51"/>
  <c r="CZ51"/>
  <c r="AH51"/>
  <c r="BP51"/>
  <c r="AI51"/>
  <c r="BQ51"/>
  <c r="AJ51"/>
  <c r="BR51"/>
  <c r="AK51"/>
  <c r="BS51"/>
  <c r="AL51"/>
  <c r="BT51"/>
  <c r="BU51"/>
  <c r="BV51"/>
  <c r="BW51"/>
  <c r="BX51"/>
  <c r="BY51"/>
  <c r="AY51"/>
  <c r="CG51"/>
  <c r="AZ51"/>
  <c r="CH51"/>
  <c r="BA51"/>
  <c r="CI51"/>
  <c r="BB51"/>
  <c r="CJ51"/>
  <c r="BC51"/>
  <c r="CK51"/>
  <c r="Y51"/>
  <c r="CL51"/>
  <c r="BD51"/>
  <c r="CM51"/>
  <c r="BE51"/>
  <c r="CN51"/>
  <c r="BF51"/>
  <c r="CO51"/>
  <c r="BG51"/>
  <c r="CP51"/>
  <c r="BH51"/>
  <c r="CQ51"/>
  <c r="CU51"/>
  <c r="DA51"/>
  <c r="R51"/>
  <c r="DC51"/>
  <c r="AS52"/>
  <c r="CA52"/>
  <c r="AT52"/>
  <c r="CB52"/>
  <c r="AU52"/>
  <c r="CC52"/>
  <c r="AV52"/>
  <c r="CD52"/>
  <c r="AW52"/>
  <c r="CE52"/>
  <c r="CS52"/>
  <c r="AC52"/>
  <c r="BJ52"/>
  <c r="AD52"/>
  <c r="BK52"/>
  <c r="AE52"/>
  <c r="BL52"/>
  <c r="AF52"/>
  <c r="BM52"/>
  <c r="AG52"/>
  <c r="BN52"/>
  <c r="CT52"/>
  <c r="CZ52"/>
  <c r="AH52"/>
  <c r="BP52"/>
  <c r="AI52"/>
  <c r="BQ52"/>
  <c r="AJ52"/>
  <c r="BR52"/>
  <c r="AK52"/>
  <c r="BS52"/>
  <c r="AL52"/>
  <c r="BT52"/>
  <c r="BU52"/>
  <c r="BV52"/>
  <c r="BW52"/>
  <c r="BX52"/>
  <c r="BY52"/>
  <c r="AY52"/>
  <c r="CG52"/>
  <c r="AZ52"/>
  <c r="CH52"/>
  <c r="BA52"/>
  <c r="CI52"/>
  <c r="BB52"/>
  <c r="CJ52"/>
  <c r="BC52"/>
  <c r="CK52"/>
  <c r="Y52"/>
  <c r="CL52"/>
  <c r="BD52"/>
  <c r="CM52"/>
  <c r="BE52"/>
  <c r="CN52"/>
  <c r="BF52"/>
  <c r="CO52"/>
  <c r="BG52"/>
  <c r="CP52"/>
  <c r="BH52"/>
  <c r="CQ52"/>
  <c r="CU52"/>
  <c r="DA52"/>
  <c r="R52"/>
  <c r="DC52"/>
  <c r="AS53"/>
  <c r="CA53"/>
  <c r="AT53"/>
  <c r="CB53"/>
  <c r="AU53"/>
  <c r="CC53"/>
  <c r="AV53"/>
  <c r="CD53"/>
  <c r="AW53"/>
  <c r="CE53"/>
  <c r="CS53"/>
  <c r="AC53"/>
  <c r="BJ53"/>
  <c r="AD53"/>
  <c r="BK53"/>
  <c r="AE53"/>
  <c r="BL53"/>
  <c r="AF53"/>
  <c r="BM53"/>
  <c r="AG53"/>
  <c r="BN53"/>
  <c r="CT53"/>
  <c r="CZ53"/>
  <c r="AH53"/>
  <c r="BP53"/>
  <c r="AI53"/>
  <c r="BQ53"/>
  <c r="AJ53"/>
  <c r="BR53"/>
  <c r="AK53"/>
  <c r="BS53"/>
  <c r="AL53"/>
  <c r="BT53"/>
  <c r="BU53"/>
  <c r="BV53"/>
  <c r="BW53"/>
  <c r="BX53"/>
  <c r="BY53"/>
  <c r="AY53"/>
  <c r="CG53"/>
  <c r="AZ53"/>
  <c r="CH53"/>
  <c r="BA53"/>
  <c r="CI53"/>
  <c r="BB53"/>
  <c r="CJ53"/>
  <c r="BC53"/>
  <c r="CK53"/>
  <c r="Y53"/>
  <c r="CL53"/>
  <c r="BD53"/>
  <c r="CM53"/>
  <c r="BE53"/>
  <c r="CN53"/>
  <c r="BF53"/>
  <c r="CO53"/>
  <c r="BG53"/>
  <c r="CP53"/>
  <c r="BH53"/>
  <c r="CQ53"/>
  <c r="CU53"/>
  <c r="DA53"/>
  <c r="R53"/>
  <c r="DC53"/>
  <c r="AS54"/>
  <c r="CA54"/>
  <c r="AT54"/>
  <c r="CB54"/>
  <c r="AU54"/>
  <c r="CC54"/>
  <c r="AV54"/>
  <c r="CD54"/>
  <c r="AW54"/>
  <c r="CE54"/>
  <c r="CS54"/>
  <c r="AC54"/>
  <c r="BJ54"/>
  <c r="AD54"/>
  <c r="BK54"/>
  <c r="AE54"/>
  <c r="BL54"/>
  <c r="AF54"/>
  <c r="BM54"/>
  <c r="AG54"/>
  <c r="BN54"/>
  <c r="CT54"/>
  <c r="CZ54"/>
  <c r="AH54"/>
  <c r="BP54"/>
  <c r="AI54"/>
  <c r="BQ54"/>
  <c r="AJ54"/>
  <c r="BR54"/>
  <c r="AK54"/>
  <c r="BS54"/>
  <c r="AL54"/>
  <c r="BT54"/>
  <c r="BU54"/>
  <c r="BV54"/>
  <c r="BW54"/>
  <c r="BX54"/>
  <c r="BY54"/>
  <c r="AY54"/>
  <c r="CG54"/>
  <c r="AZ54"/>
  <c r="CH54"/>
  <c r="BA54"/>
  <c r="CI54"/>
  <c r="BB54"/>
  <c r="CJ54"/>
  <c r="BC54"/>
  <c r="CK54"/>
  <c r="Y54"/>
  <c r="CL54"/>
  <c r="BD54"/>
  <c r="CM54"/>
  <c r="BE54"/>
  <c r="CN54"/>
  <c r="BF54"/>
  <c r="CO54"/>
  <c r="BG54"/>
  <c r="CP54"/>
  <c r="BH54"/>
  <c r="CQ54"/>
  <c r="CU54"/>
  <c r="DA54"/>
  <c r="R54"/>
  <c r="DC54"/>
  <c r="AS55"/>
  <c r="CA55"/>
  <c r="AT55"/>
  <c r="CB55"/>
  <c r="AU55"/>
  <c r="CC55"/>
  <c r="AV55"/>
  <c r="CD55"/>
  <c r="AW55"/>
  <c r="CE55"/>
  <c r="CS55"/>
  <c r="AC55"/>
  <c r="BJ55"/>
  <c r="AD55"/>
  <c r="BK55"/>
  <c r="AE55"/>
  <c r="BL55"/>
  <c r="AF55"/>
  <c r="BM55"/>
  <c r="AG55"/>
  <c r="BN55"/>
  <c r="CT55"/>
  <c r="CZ55"/>
  <c r="AH55"/>
  <c r="BP55"/>
  <c r="AI55"/>
  <c r="BQ55"/>
  <c r="AJ55"/>
  <c r="BR55"/>
  <c r="AK55"/>
  <c r="BS55"/>
  <c r="AL55"/>
  <c r="BT55"/>
  <c r="BU55"/>
  <c r="BV55"/>
  <c r="BW55"/>
  <c r="BX55"/>
  <c r="BY55"/>
  <c r="AY55"/>
  <c r="CG55"/>
  <c r="AZ55"/>
  <c r="CH55"/>
  <c r="BA55"/>
  <c r="CI55"/>
  <c r="BB55"/>
  <c r="CJ55"/>
  <c r="BC55"/>
  <c r="CK55"/>
  <c r="Y55"/>
  <c r="CL55"/>
  <c r="BD55"/>
  <c r="CM55"/>
  <c r="BE55"/>
  <c r="CN55"/>
  <c r="BF55"/>
  <c r="CO55"/>
  <c r="BG55"/>
  <c r="CP55"/>
  <c r="BH55"/>
  <c r="CQ55"/>
  <c r="CU55"/>
  <c r="DA55"/>
  <c r="R55"/>
  <c r="DC55"/>
  <c r="AS56"/>
  <c r="CA56"/>
  <c r="AT56"/>
  <c r="CB56"/>
  <c r="AU56"/>
  <c r="CC56"/>
  <c r="AV56"/>
  <c r="CD56"/>
  <c r="AW56"/>
  <c r="CE56"/>
  <c r="CS56"/>
  <c r="AC56"/>
  <c r="BJ56"/>
  <c r="AD56"/>
  <c r="BK56"/>
  <c r="AE56"/>
  <c r="BL56"/>
  <c r="AF56"/>
  <c r="BM56"/>
  <c r="AG56"/>
  <c r="BN56"/>
  <c r="CT56"/>
  <c r="CZ56"/>
  <c r="AH56"/>
  <c r="BP56"/>
  <c r="AI56"/>
  <c r="BQ56"/>
  <c r="AJ56"/>
  <c r="BR56"/>
  <c r="AK56"/>
  <c r="BS56"/>
  <c r="AL56"/>
  <c r="BT56"/>
  <c r="BU56"/>
  <c r="BV56"/>
  <c r="BW56"/>
  <c r="BX56"/>
  <c r="BY56"/>
  <c r="AY56"/>
  <c r="CG56"/>
  <c r="AZ56"/>
  <c r="CH56"/>
  <c r="BA56"/>
  <c r="CI56"/>
  <c r="BB56"/>
  <c r="CJ56"/>
  <c r="BC56"/>
  <c r="CK56"/>
  <c r="Y56"/>
  <c r="CL56"/>
  <c r="BD56"/>
  <c r="CM56"/>
  <c r="BE56"/>
  <c r="CN56"/>
  <c r="BF56"/>
  <c r="CO56"/>
  <c r="BG56"/>
  <c r="CP56"/>
  <c r="BH56"/>
  <c r="CQ56"/>
  <c r="CU56"/>
  <c r="DA56"/>
  <c r="R56"/>
  <c r="DC56"/>
  <c r="AS57"/>
  <c r="CA57"/>
  <c r="AT57"/>
  <c r="CB57"/>
  <c r="AU57"/>
  <c r="CC57"/>
  <c r="AV57"/>
  <c r="CD57"/>
  <c r="AW57"/>
  <c r="CE57"/>
  <c r="CS57"/>
  <c r="AC57"/>
  <c r="BJ57"/>
  <c r="AD57"/>
  <c r="BK57"/>
  <c r="AE57"/>
  <c r="BL57"/>
  <c r="AF57"/>
  <c r="BM57"/>
  <c r="AG57"/>
  <c r="BN57"/>
  <c r="CT57"/>
  <c r="CZ57"/>
  <c r="AH57"/>
  <c r="BP57"/>
  <c r="AI57"/>
  <c r="BQ57"/>
  <c r="AJ57"/>
  <c r="BR57"/>
  <c r="AK57"/>
  <c r="BS57"/>
  <c r="AL57"/>
  <c r="BT57"/>
  <c r="BU57"/>
  <c r="BV57"/>
  <c r="BW57"/>
  <c r="BX57"/>
  <c r="BY57"/>
  <c r="AY57"/>
  <c r="CG57"/>
  <c r="AZ57"/>
  <c r="CH57"/>
  <c r="BA57"/>
  <c r="CI57"/>
  <c r="BB57"/>
  <c r="CJ57"/>
  <c r="BC57"/>
  <c r="CK57"/>
  <c r="Y57"/>
  <c r="CL57"/>
  <c r="BD57"/>
  <c r="CM57"/>
  <c r="BE57"/>
  <c r="CN57"/>
  <c r="BF57"/>
  <c r="CO57"/>
  <c r="BG57"/>
  <c r="CP57"/>
  <c r="BH57"/>
  <c r="CQ57"/>
  <c r="CU57"/>
  <c r="DA57"/>
  <c r="R57"/>
  <c r="DC57"/>
  <c r="AS58"/>
  <c r="CA58"/>
  <c r="AT58"/>
  <c r="CB58"/>
  <c r="AU58"/>
  <c r="CC58"/>
  <c r="AV58"/>
  <c r="CD58"/>
  <c r="AW58"/>
  <c r="CE58"/>
  <c r="CS58"/>
  <c r="AC58"/>
  <c r="BJ58"/>
  <c r="AD58"/>
  <c r="BK58"/>
  <c r="AE58"/>
  <c r="BL58"/>
  <c r="AF58"/>
  <c r="BM58"/>
  <c r="AG58"/>
  <c r="BN58"/>
  <c r="CT58"/>
  <c r="CZ58"/>
  <c r="AH58"/>
  <c r="BP58"/>
  <c r="AI58"/>
  <c r="BQ58"/>
  <c r="AJ58"/>
  <c r="BR58"/>
  <c r="AK58"/>
  <c r="BS58"/>
  <c r="AL58"/>
  <c r="BT58"/>
  <c r="BU58"/>
  <c r="BV58"/>
  <c r="BW58"/>
  <c r="BX58"/>
  <c r="BY58"/>
  <c r="AY58"/>
  <c r="CG58"/>
  <c r="AZ58"/>
  <c r="CH58"/>
  <c r="BA58"/>
  <c r="CI58"/>
  <c r="BB58"/>
  <c r="CJ58"/>
  <c r="BC58"/>
  <c r="CK58"/>
  <c r="Y58"/>
  <c r="CL58"/>
  <c r="BD58"/>
  <c r="CM58"/>
  <c r="BE58"/>
  <c r="CN58"/>
  <c r="BF58"/>
  <c r="CO58"/>
  <c r="BG58"/>
  <c r="CP58"/>
  <c r="BH58"/>
  <c r="CQ58"/>
  <c r="CU58"/>
  <c r="DA58"/>
  <c r="R58"/>
  <c r="DC58"/>
  <c r="AS59"/>
  <c r="CA59"/>
  <c r="AT59"/>
  <c r="CB59"/>
  <c r="AU59"/>
  <c r="CC59"/>
  <c r="AV59"/>
  <c r="CD59"/>
  <c r="AW59"/>
  <c r="CE59"/>
  <c r="CS59"/>
  <c r="AC59"/>
  <c r="BJ59"/>
  <c r="AD59"/>
  <c r="BK59"/>
  <c r="AE59"/>
  <c r="BL59"/>
  <c r="AF59"/>
  <c r="BM59"/>
  <c r="AG59"/>
  <c r="BN59"/>
  <c r="CT59"/>
  <c r="CZ59"/>
  <c r="AH59"/>
  <c r="BP59"/>
  <c r="AI59"/>
  <c r="BQ59"/>
  <c r="AJ59"/>
  <c r="BR59"/>
  <c r="AK59"/>
  <c r="BS59"/>
  <c r="AL59"/>
  <c r="BT59"/>
  <c r="BU59"/>
  <c r="BV59"/>
  <c r="BW59"/>
  <c r="BX59"/>
  <c r="BY59"/>
  <c r="AY59"/>
  <c r="CG59"/>
  <c r="AZ59"/>
  <c r="CH59"/>
  <c r="BA59"/>
  <c r="CI59"/>
  <c r="BB59"/>
  <c r="CJ59"/>
  <c r="BC59"/>
  <c r="CK59"/>
  <c r="Y59"/>
  <c r="CL59"/>
  <c r="BD59"/>
  <c r="CM59"/>
  <c r="BE59"/>
  <c r="CN59"/>
  <c r="BF59"/>
  <c r="CO59"/>
  <c r="BG59"/>
  <c r="CP59"/>
  <c r="BH59"/>
  <c r="CQ59"/>
  <c r="CU59"/>
  <c r="DA59"/>
  <c r="R59"/>
  <c r="DC59"/>
  <c r="AS60"/>
  <c r="CA60"/>
  <c r="AT60"/>
  <c r="CB60"/>
  <c r="AU60"/>
  <c r="CC60"/>
  <c r="AV60"/>
  <c r="CD60"/>
  <c r="AW60"/>
  <c r="CE60"/>
  <c r="CS60"/>
  <c r="AC60"/>
  <c r="BJ60"/>
  <c r="AD60"/>
  <c r="BK60"/>
  <c r="AE60"/>
  <c r="BL60"/>
  <c r="AF60"/>
  <c r="BM60"/>
  <c r="AG60"/>
  <c r="BN60"/>
  <c r="CT60"/>
  <c r="CZ60"/>
  <c r="AH60"/>
  <c r="BP60"/>
  <c r="AI60"/>
  <c r="BQ60"/>
  <c r="AJ60"/>
  <c r="BR60"/>
  <c r="AK60"/>
  <c r="BS60"/>
  <c r="AL60"/>
  <c r="BT60"/>
  <c r="BU60"/>
  <c r="BV60"/>
  <c r="BW60"/>
  <c r="BX60"/>
  <c r="BY60"/>
  <c r="AY60"/>
  <c r="CG60"/>
  <c r="AZ60"/>
  <c r="CH60"/>
  <c r="BA60"/>
  <c r="CI60"/>
  <c r="BB60"/>
  <c r="CJ60"/>
  <c r="BC60"/>
  <c r="CK60"/>
  <c r="Y60"/>
  <c r="CL60"/>
  <c r="BD60"/>
  <c r="CM60"/>
  <c r="BE60"/>
  <c r="CN60"/>
  <c r="BF60"/>
  <c r="CO60"/>
  <c r="BG60"/>
  <c r="CP60"/>
  <c r="BH60"/>
  <c r="CQ60"/>
  <c r="CU60"/>
  <c r="DA60"/>
  <c r="R60"/>
  <c r="DC60"/>
  <c r="AS61"/>
  <c r="CA61"/>
  <c r="AT61"/>
  <c r="CB61"/>
  <c r="AU61"/>
  <c r="CC61"/>
  <c r="AV61"/>
  <c r="CD61"/>
  <c r="AW61"/>
  <c r="CE61"/>
  <c r="CS61"/>
  <c r="AC61"/>
  <c r="BJ61"/>
  <c r="AD61"/>
  <c r="BK61"/>
  <c r="AE61"/>
  <c r="BL61"/>
  <c r="AF61"/>
  <c r="BM61"/>
  <c r="AG61"/>
  <c r="BN61"/>
  <c r="CT61"/>
  <c r="CZ61"/>
  <c r="AH61"/>
  <c r="BP61"/>
  <c r="AI61"/>
  <c r="BQ61"/>
  <c r="AJ61"/>
  <c r="BR61"/>
  <c r="AK61"/>
  <c r="BS61"/>
  <c r="AL61"/>
  <c r="BT61"/>
  <c r="BU61"/>
  <c r="BV61"/>
  <c r="BW61"/>
  <c r="BX61"/>
  <c r="BY61"/>
  <c r="AY61"/>
  <c r="CG61"/>
  <c r="AZ61"/>
  <c r="CH61"/>
  <c r="BA61"/>
  <c r="CI61"/>
  <c r="BB61"/>
  <c r="CJ61"/>
  <c r="BC61"/>
  <c r="CK61"/>
  <c r="Y61"/>
  <c r="CL61"/>
  <c r="BD61"/>
  <c r="CM61"/>
  <c r="BE61"/>
  <c r="CN61"/>
  <c r="BF61"/>
  <c r="CO61"/>
  <c r="BG61"/>
  <c r="CP61"/>
  <c r="BH61"/>
  <c r="CQ61"/>
  <c r="CU61"/>
  <c r="DA61"/>
  <c r="R61"/>
  <c r="DC61"/>
  <c r="AS62"/>
  <c r="CA62"/>
  <c r="AT62"/>
  <c r="CB62"/>
  <c r="AU62"/>
  <c r="CC62"/>
  <c r="AV62"/>
  <c r="CD62"/>
  <c r="AW62"/>
  <c r="CE62"/>
  <c r="CS62"/>
  <c r="AC62"/>
  <c r="BJ62"/>
  <c r="AD62"/>
  <c r="BK62"/>
  <c r="AE62"/>
  <c r="BL62"/>
  <c r="AF62"/>
  <c r="BM62"/>
  <c r="AG62"/>
  <c r="BN62"/>
  <c r="CT62"/>
  <c r="CZ62"/>
  <c r="AH62"/>
  <c r="BP62"/>
  <c r="AI62"/>
  <c r="BQ62"/>
  <c r="AJ62"/>
  <c r="BR62"/>
  <c r="AK62"/>
  <c r="BS62"/>
  <c r="AL62"/>
  <c r="BT62"/>
  <c r="BU62"/>
  <c r="BV62"/>
  <c r="BW62"/>
  <c r="BX62"/>
  <c r="BY62"/>
  <c r="AY62"/>
  <c r="CG62"/>
  <c r="AZ62"/>
  <c r="CH62"/>
  <c r="BA62"/>
  <c r="CI62"/>
  <c r="BB62"/>
  <c r="CJ62"/>
  <c r="BC62"/>
  <c r="CK62"/>
  <c r="Y62"/>
  <c r="CL62"/>
  <c r="BD62"/>
  <c r="CM62"/>
  <c r="BE62"/>
  <c r="CN62"/>
  <c r="BF62"/>
  <c r="CO62"/>
  <c r="BG62"/>
  <c r="CP62"/>
  <c r="BH62"/>
  <c r="CQ62"/>
  <c r="CU62"/>
  <c r="DA62"/>
  <c r="R62"/>
  <c r="DC62"/>
  <c r="AS63"/>
  <c r="CA63"/>
  <c r="AT63"/>
  <c r="CB63"/>
  <c r="AU63"/>
  <c r="CC63"/>
  <c r="AV63"/>
  <c r="CD63"/>
  <c r="AW63"/>
  <c r="CE63"/>
  <c r="CS63"/>
  <c r="AC63"/>
  <c r="BJ63"/>
  <c r="AD63"/>
  <c r="BK63"/>
  <c r="AE63"/>
  <c r="BL63"/>
  <c r="AF63"/>
  <c r="BM63"/>
  <c r="AG63"/>
  <c r="BN63"/>
  <c r="CT63"/>
  <c r="CZ63"/>
  <c r="AH63"/>
  <c r="BP63"/>
  <c r="AI63"/>
  <c r="BQ63"/>
  <c r="AJ63"/>
  <c r="BR63"/>
  <c r="AK63"/>
  <c r="BS63"/>
  <c r="AL63"/>
  <c r="BT63"/>
  <c r="BU63"/>
  <c r="BV63"/>
  <c r="BW63"/>
  <c r="BX63"/>
  <c r="BY63"/>
  <c r="AY63"/>
  <c r="CG63"/>
  <c r="AZ63"/>
  <c r="CH63"/>
  <c r="BA63"/>
  <c r="CI63"/>
  <c r="BB63"/>
  <c r="CJ63"/>
  <c r="BC63"/>
  <c r="CK63"/>
  <c r="Y63"/>
  <c r="CL63"/>
  <c r="BD63"/>
  <c r="CM63"/>
  <c r="BE63"/>
  <c r="CN63"/>
  <c r="BF63"/>
  <c r="CO63"/>
  <c r="BG63"/>
  <c r="CP63"/>
  <c r="BH63"/>
  <c r="CQ63"/>
  <c r="CU63"/>
  <c r="DA63"/>
  <c r="R63"/>
  <c r="DC63"/>
  <c r="AS64"/>
  <c r="CA64"/>
  <c r="AT64"/>
  <c r="CB64"/>
  <c r="AU64"/>
  <c r="CC64"/>
  <c r="AV64"/>
  <c r="CD64"/>
  <c r="AW64"/>
  <c r="CE64"/>
  <c r="CS64"/>
  <c r="AC64"/>
  <c r="BJ64"/>
  <c r="AD64"/>
  <c r="BK64"/>
  <c r="AE64"/>
  <c r="BL64"/>
  <c r="AF64"/>
  <c r="BM64"/>
  <c r="AG64"/>
  <c r="BN64"/>
  <c r="CT64"/>
  <c r="CZ64"/>
  <c r="AH64"/>
  <c r="BP64"/>
  <c r="AI64"/>
  <c r="BQ64"/>
  <c r="AJ64"/>
  <c r="BR64"/>
  <c r="AK64"/>
  <c r="BS64"/>
  <c r="AL64"/>
  <c r="BT64"/>
  <c r="BU64"/>
  <c r="BV64"/>
  <c r="BW64"/>
  <c r="BX64"/>
  <c r="BY64"/>
  <c r="AY64"/>
  <c r="CG64"/>
  <c r="AZ64"/>
  <c r="CH64"/>
  <c r="BA64"/>
  <c r="CI64"/>
  <c r="BB64"/>
  <c r="CJ64"/>
  <c r="BC64"/>
  <c r="CK64"/>
  <c r="Y64"/>
  <c r="CL64"/>
  <c r="BD64"/>
  <c r="CM64"/>
  <c r="BE64"/>
  <c r="CN64"/>
  <c r="BF64"/>
  <c r="CO64"/>
  <c r="BG64"/>
  <c r="CP64"/>
  <c r="BH64"/>
  <c r="CQ64"/>
  <c r="CU64"/>
  <c r="DA64"/>
  <c r="R64"/>
  <c r="DC64"/>
  <c r="AS65"/>
  <c r="CA65"/>
  <c r="AT65"/>
  <c r="CB65"/>
  <c r="AU65"/>
  <c r="CC65"/>
  <c r="AV65"/>
  <c r="CD65"/>
  <c r="AW65"/>
  <c r="CE65"/>
  <c r="CS65"/>
  <c r="AC65"/>
  <c r="BJ65"/>
  <c r="AD65"/>
  <c r="BK65"/>
  <c r="AE65"/>
  <c r="BL65"/>
  <c r="AF65"/>
  <c r="BM65"/>
  <c r="AG65"/>
  <c r="BN65"/>
  <c r="CT65"/>
  <c r="CZ65"/>
  <c r="AH65"/>
  <c r="BP65"/>
  <c r="AI65"/>
  <c r="BQ65"/>
  <c r="AJ65"/>
  <c r="BR65"/>
  <c r="AK65"/>
  <c r="BS65"/>
  <c r="AL65"/>
  <c r="BT65"/>
  <c r="BU65"/>
  <c r="BV65"/>
  <c r="BW65"/>
  <c r="BX65"/>
  <c r="BY65"/>
  <c r="AY65"/>
  <c r="CG65"/>
  <c r="AZ65"/>
  <c r="CH65"/>
  <c r="BA65"/>
  <c r="CI65"/>
  <c r="BB65"/>
  <c r="CJ65"/>
  <c r="BC65"/>
  <c r="CK65"/>
  <c r="Y65"/>
  <c r="CL65"/>
  <c r="BD65"/>
  <c r="CM65"/>
  <c r="BE65"/>
  <c r="CN65"/>
  <c r="BF65"/>
  <c r="CO65"/>
  <c r="BG65"/>
  <c r="CP65"/>
  <c r="BH65"/>
  <c r="CQ65"/>
  <c r="CU65"/>
  <c r="DA65"/>
  <c r="R65"/>
  <c r="DC65"/>
  <c r="AS66"/>
  <c r="CA66"/>
  <c r="AT66"/>
  <c r="CB66"/>
  <c r="AU66"/>
  <c r="CC66"/>
  <c r="AV66"/>
  <c r="CD66"/>
  <c r="AW66"/>
  <c r="CE66"/>
  <c r="CS66"/>
  <c r="AC66"/>
  <c r="BJ66"/>
  <c r="AD66"/>
  <c r="BK66"/>
  <c r="AE66"/>
  <c r="BL66"/>
  <c r="AF66"/>
  <c r="BM66"/>
  <c r="AG66"/>
  <c r="BN66"/>
  <c r="CT66"/>
  <c r="CZ66"/>
  <c r="AH66"/>
  <c r="BP66"/>
  <c r="AI66"/>
  <c r="BQ66"/>
  <c r="AJ66"/>
  <c r="BR66"/>
  <c r="AK66"/>
  <c r="BS66"/>
  <c r="AL66"/>
  <c r="BT66"/>
  <c r="BU66"/>
  <c r="BV66"/>
  <c r="BW66"/>
  <c r="BX66"/>
  <c r="BY66"/>
  <c r="AY66"/>
  <c r="CG66"/>
  <c r="AZ66"/>
  <c r="CH66"/>
  <c r="BA66"/>
  <c r="CI66"/>
  <c r="BB66"/>
  <c r="CJ66"/>
  <c r="BC66"/>
  <c r="CK66"/>
  <c r="Y66"/>
  <c r="CL66"/>
  <c r="BD66"/>
  <c r="CM66"/>
  <c r="BE66"/>
  <c r="CN66"/>
  <c r="BF66"/>
  <c r="CO66"/>
  <c r="BG66"/>
  <c r="CP66"/>
  <c r="BH66"/>
  <c r="CQ66"/>
  <c r="CU66"/>
  <c r="DA66"/>
  <c r="R66"/>
  <c r="DC66"/>
  <c r="AS67"/>
  <c r="CA67"/>
  <c r="AT67"/>
  <c r="CB67"/>
  <c r="AU67"/>
  <c r="CC67"/>
  <c r="AV67"/>
  <c r="CD67"/>
  <c r="AW67"/>
  <c r="CE67"/>
  <c r="CS67"/>
  <c r="AC67"/>
  <c r="BJ67"/>
  <c r="AD67"/>
  <c r="BK67"/>
  <c r="AE67"/>
  <c r="BL67"/>
  <c r="AF67"/>
  <c r="BM67"/>
  <c r="AG67"/>
  <c r="BN67"/>
  <c r="CT67"/>
  <c r="CZ67"/>
  <c r="AH67"/>
  <c r="BP67"/>
  <c r="AI67"/>
  <c r="BQ67"/>
  <c r="AJ67"/>
  <c r="BR67"/>
  <c r="AK67"/>
  <c r="BS67"/>
  <c r="AL67"/>
  <c r="BT67"/>
  <c r="BU67"/>
  <c r="BV67"/>
  <c r="BW67"/>
  <c r="BX67"/>
  <c r="BY67"/>
  <c r="AY67"/>
  <c r="CG67"/>
  <c r="AZ67"/>
  <c r="CH67"/>
  <c r="BA67"/>
  <c r="CI67"/>
  <c r="BB67"/>
  <c r="CJ67"/>
  <c r="BC67"/>
  <c r="CK67"/>
  <c r="Y67"/>
  <c r="CL67"/>
  <c r="BD67"/>
  <c r="CM67"/>
  <c r="BE67"/>
  <c r="CN67"/>
  <c r="BF67"/>
  <c r="CO67"/>
  <c r="BG67"/>
  <c r="CP67"/>
  <c r="BH67"/>
  <c r="CQ67"/>
  <c r="CU67"/>
  <c r="DA67"/>
  <c r="R67"/>
  <c r="DC67"/>
  <c r="AS68"/>
  <c r="CA68"/>
  <c r="AT68"/>
  <c r="CB68"/>
  <c r="AU68"/>
  <c r="CC68"/>
  <c r="AV68"/>
  <c r="CD68"/>
  <c r="AW68"/>
  <c r="CE68"/>
  <c r="CS68"/>
  <c r="AC68"/>
  <c r="BJ68"/>
  <c r="AD68"/>
  <c r="BK68"/>
  <c r="AE68"/>
  <c r="BL68"/>
  <c r="AF68"/>
  <c r="BM68"/>
  <c r="AG68"/>
  <c r="BN68"/>
  <c r="CT68"/>
  <c r="CZ68"/>
  <c r="AH68"/>
  <c r="BP68"/>
  <c r="AI68"/>
  <c r="BQ68"/>
  <c r="AJ68"/>
  <c r="BR68"/>
  <c r="AK68"/>
  <c r="BS68"/>
  <c r="AL68"/>
  <c r="BT68"/>
  <c r="BU68"/>
  <c r="BV68"/>
  <c r="BW68"/>
  <c r="BX68"/>
  <c r="BY68"/>
  <c r="AY68"/>
  <c r="CG68"/>
  <c r="AZ68"/>
  <c r="CH68"/>
  <c r="BA68"/>
  <c r="CI68"/>
  <c r="BB68"/>
  <c r="CJ68"/>
  <c r="BC68"/>
  <c r="CK68"/>
  <c r="Y68"/>
  <c r="CL68"/>
  <c r="BD68"/>
  <c r="CM68"/>
  <c r="BE68"/>
  <c r="CN68"/>
  <c r="BF68"/>
  <c r="CO68"/>
  <c r="BG68"/>
  <c r="CP68"/>
  <c r="BH68"/>
  <c r="CQ68"/>
  <c r="CU68"/>
  <c r="DA68"/>
  <c r="R68"/>
  <c r="DC68"/>
  <c r="AS69"/>
  <c r="CA69"/>
  <c r="AT69"/>
  <c r="CB69"/>
  <c r="AU69"/>
  <c r="CC69"/>
  <c r="AV69"/>
  <c r="CD69"/>
  <c r="AW69"/>
  <c r="CE69"/>
  <c r="CS69"/>
  <c r="AC69"/>
  <c r="BJ69"/>
  <c r="AD69"/>
  <c r="BK69"/>
  <c r="AE69"/>
  <c r="BL69"/>
  <c r="AF69"/>
  <c r="BM69"/>
  <c r="AG69"/>
  <c r="BN69"/>
  <c r="CT69"/>
  <c r="CZ69"/>
  <c r="AH69"/>
  <c r="BP69"/>
  <c r="AI69"/>
  <c r="BQ69"/>
  <c r="AJ69"/>
  <c r="BR69"/>
  <c r="AK69"/>
  <c r="BS69"/>
  <c r="AL69"/>
  <c r="BT69"/>
  <c r="BU69"/>
  <c r="BV69"/>
  <c r="BW69"/>
  <c r="BX69"/>
  <c r="BY69"/>
  <c r="AY69"/>
  <c r="CG69"/>
  <c r="AZ69"/>
  <c r="CH69"/>
  <c r="BA69"/>
  <c r="CI69"/>
  <c r="BB69"/>
  <c r="CJ69"/>
  <c r="BC69"/>
  <c r="CK69"/>
  <c r="Y69"/>
  <c r="CL69"/>
  <c r="BD69"/>
  <c r="CM69"/>
  <c r="BE69"/>
  <c r="CN69"/>
  <c r="BF69"/>
  <c r="CO69"/>
  <c r="BG69"/>
  <c r="CP69"/>
  <c r="BH69"/>
  <c r="CQ69"/>
  <c r="CU69"/>
  <c r="DA69"/>
  <c r="R69"/>
  <c r="DC69"/>
  <c r="AS70"/>
  <c r="CA70"/>
  <c r="AT70"/>
  <c r="CB70"/>
  <c r="AU70"/>
  <c r="CC70"/>
  <c r="AV70"/>
  <c r="CD70"/>
  <c r="AW70"/>
  <c r="CE70"/>
  <c r="CS70"/>
  <c r="AC70"/>
  <c r="BJ70"/>
  <c r="AD70"/>
  <c r="BK70"/>
  <c r="AE70"/>
  <c r="BL70"/>
  <c r="AF70"/>
  <c r="BM70"/>
  <c r="AG70"/>
  <c r="BN70"/>
  <c r="CT70"/>
  <c r="CZ70"/>
  <c r="AH70"/>
  <c r="BP70"/>
  <c r="AI70"/>
  <c r="BQ70"/>
  <c r="AJ70"/>
  <c r="BR70"/>
  <c r="AK70"/>
  <c r="BS70"/>
  <c r="AL70"/>
  <c r="BT70"/>
  <c r="BU70"/>
  <c r="BV70"/>
  <c r="BW70"/>
  <c r="BX70"/>
  <c r="BY70"/>
  <c r="AY70"/>
  <c r="CG70"/>
  <c r="AZ70"/>
  <c r="CH70"/>
  <c r="BA70"/>
  <c r="CI70"/>
  <c r="BB70"/>
  <c r="CJ70"/>
  <c r="BC70"/>
  <c r="CK70"/>
  <c r="Y70"/>
  <c r="CL70"/>
  <c r="BD70"/>
  <c r="CM70"/>
  <c r="BE70"/>
  <c r="CN70"/>
  <c r="BF70"/>
  <c r="CO70"/>
  <c r="BG70"/>
  <c r="CP70"/>
  <c r="BH70"/>
  <c r="CQ70"/>
  <c r="CU70"/>
  <c r="DA70"/>
  <c r="R70"/>
  <c r="DC70"/>
  <c r="AS71"/>
  <c r="CA71"/>
  <c r="AT71"/>
  <c r="CB71"/>
  <c r="AU71"/>
  <c r="CC71"/>
  <c r="AV71"/>
  <c r="CD71"/>
  <c r="AW71"/>
  <c r="CE71"/>
  <c r="CS71"/>
  <c r="AC71"/>
  <c r="BJ71"/>
  <c r="AD71"/>
  <c r="BK71"/>
  <c r="AE71"/>
  <c r="BL71"/>
  <c r="AF71"/>
  <c r="BM71"/>
  <c r="AG71"/>
  <c r="BN71"/>
  <c r="CT71"/>
  <c r="CZ71"/>
  <c r="AH71"/>
  <c r="BP71"/>
  <c r="AI71"/>
  <c r="BQ71"/>
  <c r="AJ71"/>
  <c r="BR71"/>
  <c r="AK71"/>
  <c r="BS71"/>
  <c r="AL71"/>
  <c r="BT71"/>
  <c r="BU71"/>
  <c r="BV71"/>
  <c r="BW71"/>
  <c r="BX71"/>
  <c r="BY71"/>
  <c r="AY71"/>
  <c r="CG71"/>
  <c r="AZ71"/>
  <c r="CH71"/>
  <c r="BA71"/>
  <c r="CI71"/>
  <c r="BB71"/>
  <c r="CJ71"/>
  <c r="BC71"/>
  <c r="CK71"/>
  <c r="Y71"/>
  <c r="CL71"/>
  <c r="BD71"/>
  <c r="CM71"/>
  <c r="BE71"/>
  <c r="CN71"/>
  <c r="BF71"/>
  <c r="CO71"/>
  <c r="BG71"/>
  <c r="CP71"/>
  <c r="BH71"/>
  <c r="CQ71"/>
  <c r="CU71"/>
  <c r="DA71"/>
  <c r="R71"/>
  <c r="DC71"/>
  <c r="AS72"/>
  <c r="CA72"/>
  <c r="AT72"/>
  <c r="CB72"/>
  <c r="AU72"/>
  <c r="CC72"/>
  <c r="AV72"/>
  <c r="CD72"/>
  <c r="AW72"/>
  <c r="CE72"/>
  <c r="CS72"/>
  <c r="AC72"/>
  <c r="BJ72"/>
  <c r="AD72"/>
  <c r="BK72"/>
  <c r="AE72"/>
  <c r="BL72"/>
  <c r="AF72"/>
  <c r="BM72"/>
  <c r="AG72"/>
  <c r="BN72"/>
  <c r="CT72"/>
  <c r="CZ72"/>
  <c r="AH72"/>
  <c r="BP72"/>
  <c r="AI72"/>
  <c r="BQ72"/>
  <c r="AJ72"/>
  <c r="BR72"/>
  <c r="AK72"/>
  <c r="BS72"/>
  <c r="AL72"/>
  <c r="BT72"/>
  <c r="BU72"/>
  <c r="BV72"/>
  <c r="BW72"/>
  <c r="BX72"/>
  <c r="BY72"/>
  <c r="AY72"/>
  <c r="CG72"/>
  <c r="AZ72"/>
  <c r="CH72"/>
  <c r="BA72"/>
  <c r="CI72"/>
  <c r="BB72"/>
  <c r="CJ72"/>
  <c r="BC72"/>
  <c r="CK72"/>
  <c r="Y72"/>
  <c r="CL72"/>
  <c r="BD72"/>
  <c r="CM72"/>
  <c r="BE72"/>
  <c r="CN72"/>
  <c r="BF72"/>
  <c r="CO72"/>
  <c r="BG72"/>
  <c r="CP72"/>
  <c r="BH72"/>
  <c r="CQ72"/>
  <c r="CU72"/>
  <c r="DA72"/>
  <c r="R72"/>
  <c r="DC72"/>
  <c r="AS73"/>
  <c r="CA73"/>
  <c r="AT73"/>
  <c r="CB73"/>
  <c r="AU73"/>
  <c r="CC73"/>
  <c r="AV73"/>
  <c r="CD73"/>
  <c r="AW73"/>
  <c r="CE73"/>
  <c r="CS73"/>
  <c r="AC73"/>
  <c r="BJ73"/>
  <c r="AD73"/>
  <c r="BK73"/>
  <c r="AE73"/>
  <c r="BL73"/>
  <c r="AF73"/>
  <c r="BM73"/>
  <c r="AG73"/>
  <c r="BN73"/>
  <c r="CT73"/>
  <c r="CZ73"/>
  <c r="AH73"/>
  <c r="BP73"/>
  <c r="AI73"/>
  <c r="BQ73"/>
  <c r="AJ73"/>
  <c r="BR73"/>
  <c r="AK73"/>
  <c r="BS73"/>
  <c r="AL73"/>
  <c r="BT73"/>
  <c r="BU73"/>
  <c r="BV73"/>
  <c r="BW73"/>
  <c r="BX73"/>
  <c r="BY73"/>
  <c r="AY73"/>
  <c r="CG73"/>
  <c r="AZ73"/>
  <c r="CH73"/>
  <c r="BA73"/>
  <c r="CI73"/>
  <c r="BB73"/>
  <c r="CJ73"/>
  <c r="BC73"/>
  <c r="CK73"/>
  <c r="Y73"/>
  <c r="CL73"/>
  <c r="BD73"/>
  <c r="CM73"/>
  <c r="BE73"/>
  <c r="CN73"/>
  <c r="BF73"/>
  <c r="CO73"/>
  <c r="BG73"/>
  <c r="CP73"/>
  <c r="BH73"/>
  <c r="CQ73"/>
  <c r="CU73"/>
  <c r="DA73"/>
  <c r="R73"/>
  <c r="DC73"/>
  <c r="AS74"/>
  <c r="CA74"/>
  <c r="AT74"/>
  <c r="CB74"/>
  <c r="AU74"/>
  <c r="CC74"/>
  <c r="AV74"/>
  <c r="CD74"/>
  <c r="AW74"/>
  <c r="CE74"/>
  <c r="CS74"/>
  <c r="AC74"/>
  <c r="BJ74"/>
  <c r="AD74"/>
  <c r="BK74"/>
  <c r="AE74"/>
  <c r="BL74"/>
  <c r="AF74"/>
  <c r="BM74"/>
  <c r="AG74"/>
  <c r="BN74"/>
  <c r="CT74"/>
  <c r="CZ74"/>
  <c r="AH74"/>
  <c r="BP74"/>
  <c r="AI74"/>
  <c r="BQ74"/>
  <c r="AJ74"/>
  <c r="BR74"/>
  <c r="AK74"/>
  <c r="BS74"/>
  <c r="AL74"/>
  <c r="BT74"/>
  <c r="BU74"/>
  <c r="BV74"/>
  <c r="BW74"/>
  <c r="BX74"/>
  <c r="BY74"/>
  <c r="AY74"/>
  <c r="CG74"/>
  <c r="AZ74"/>
  <c r="CH74"/>
  <c r="BA74"/>
  <c r="CI74"/>
  <c r="BB74"/>
  <c r="CJ74"/>
  <c r="BC74"/>
  <c r="CK74"/>
  <c r="Y74"/>
  <c r="CL74"/>
  <c r="BD74"/>
  <c r="CM74"/>
  <c r="BE74"/>
  <c r="CN74"/>
  <c r="BF74"/>
  <c r="CO74"/>
  <c r="BG74"/>
  <c r="CP74"/>
  <c r="BH74"/>
  <c r="CQ74"/>
  <c r="CU74"/>
  <c r="DA74"/>
  <c r="R74"/>
  <c r="DC74"/>
  <c r="AS75"/>
  <c r="CA75"/>
  <c r="AT75"/>
  <c r="CB75"/>
  <c r="AU75"/>
  <c r="CC75"/>
  <c r="AV75"/>
  <c r="CD75"/>
  <c r="AW75"/>
  <c r="CE75"/>
  <c r="CS75"/>
  <c r="AC75"/>
  <c r="BJ75"/>
  <c r="AD75"/>
  <c r="BK75"/>
  <c r="AE75"/>
  <c r="BL75"/>
  <c r="AF75"/>
  <c r="BM75"/>
  <c r="AG75"/>
  <c r="BN75"/>
  <c r="CT75"/>
  <c r="CZ75"/>
  <c r="AH75"/>
  <c r="BP75"/>
  <c r="AI75"/>
  <c r="BQ75"/>
  <c r="AJ75"/>
  <c r="BR75"/>
  <c r="AK75"/>
  <c r="BS75"/>
  <c r="AL75"/>
  <c r="BT75"/>
  <c r="BU75"/>
  <c r="BV75"/>
  <c r="BW75"/>
  <c r="BX75"/>
  <c r="BY75"/>
  <c r="AY75"/>
  <c r="CG75"/>
  <c r="AZ75"/>
  <c r="CH75"/>
  <c r="BA75"/>
  <c r="CI75"/>
  <c r="BB75"/>
  <c r="CJ75"/>
  <c r="BC75"/>
  <c r="CK75"/>
  <c r="Y75"/>
  <c r="CL75"/>
  <c r="BD75"/>
  <c r="CM75"/>
  <c r="BE75"/>
  <c r="CN75"/>
  <c r="BF75"/>
  <c r="CO75"/>
  <c r="BG75"/>
  <c r="CP75"/>
  <c r="BH75"/>
  <c r="CQ75"/>
  <c r="CU75"/>
  <c r="DA75"/>
  <c r="R75"/>
  <c r="DC75"/>
  <c r="AS76"/>
  <c r="CA76"/>
  <c r="AT76"/>
  <c r="CB76"/>
  <c r="AU76"/>
  <c r="CC76"/>
  <c r="AV76"/>
  <c r="CD76"/>
  <c r="AW76"/>
  <c r="CE76"/>
  <c r="CS76"/>
  <c r="AC76"/>
  <c r="BJ76"/>
  <c r="AD76"/>
  <c r="BK76"/>
  <c r="AE76"/>
  <c r="BL76"/>
  <c r="AF76"/>
  <c r="BM76"/>
  <c r="AG76"/>
  <c r="BN76"/>
  <c r="CT76"/>
  <c r="CZ76"/>
  <c r="AH76"/>
  <c r="BP76"/>
  <c r="AI76"/>
  <c r="BQ76"/>
  <c r="AJ76"/>
  <c r="BR76"/>
  <c r="AK76"/>
  <c r="BS76"/>
  <c r="AL76"/>
  <c r="BT76"/>
  <c r="BU76"/>
  <c r="BV76"/>
  <c r="BW76"/>
  <c r="BX76"/>
  <c r="BY76"/>
  <c r="AY76"/>
  <c r="CG76"/>
  <c r="AZ76"/>
  <c r="CH76"/>
  <c r="BA76"/>
  <c r="CI76"/>
  <c r="BB76"/>
  <c r="CJ76"/>
  <c r="BC76"/>
  <c r="CK76"/>
  <c r="Y76"/>
  <c r="CL76"/>
  <c r="BD76"/>
  <c r="CM76"/>
  <c r="BE76"/>
  <c r="CN76"/>
  <c r="BF76"/>
  <c r="CO76"/>
  <c r="BG76"/>
  <c r="CP76"/>
  <c r="BH76"/>
  <c r="CQ76"/>
  <c r="CU76"/>
  <c r="DA76"/>
  <c r="R76"/>
  <c r="DC76"/>
  <c r="AS77"/>
  <c r="CA77"/>
  <c r="AT77"/>
  <c r="CB77"/>
  <c r="AU77"/>
  <c r="CC77"/>
  <c r="AV77"/>
  <c r="CD77"/>
  <c r="AW77"/>
  <c r="CE77"/>
  <c r="CS77"/>
  <c r="AC77"/>
  <c r="BJ77"/>
  <c r="AD77"/>
  <c r="BK77"/>
  <c r="AE77"/>
  <c r="BL77"/>
  <c r="AF77"/>
  <c r="BM77"/>
  <c r="AG77"/>
  <c r="BN77"/>
  <c r="CT77"/>
  <c r="CZ77"/>
  <c r="AH77"/>
  <c r="BP77"/>
  <c r="AI77"/>
  <c r="BQ77"/>
  <c r="AJ77"/>
  <c r="BR77"/>
  <c r="AK77"/>
  <c r="BS77"/>
  <c r="AL77"/>
  <c r="BT77"/>
  <c r="BU77"/>
  <c r="BV77"/>
  <c r="BW77"/>
  <c r="BX77"/>
  <c r="BY77"/>
  <c r="AY77"/>
  <c r="CG77"/>
  <c r="AZ77"/>
  <c r="CH77"/>
  <c r="BA77"/>
  <c r="CI77"/>
  <c r="BB77"/>
  <c r="CJ77"/>
  <c r="BC77"/>
  <c r="CK77"/>
  <c r="Y77"/>
  <c r="CL77"/>
  <c r="BD77"/>
  <c r="CM77"/>
  <c r="BE77"/>
  <c r="CN77"/>
  <c r="BF77"/>
  <c r="CO77"/>
  <c r="BG77"/>
  <c r="CP77"/>
  <c r="BH77"/>
  <c r="CQ77"/>
  <c r="CU77"/>
  <c r="DA77"/>
  <c r="R77"/>
  <c r="DC77"/>
  <c r="AS78"/>
  <c r="CA78"/>
  <c r="AT78"/>
  <c r="CB78"/>
  <c r="AU78"/>
  <c r="CC78"/>
  <c r="AV78"/>
  <c r="CD78"/>
  <c r="AW78"/>
  <c r="CE78"/>
  <c r="CS78"/>
  <c r="AC78"/>
  <c r="BJ78"/>
  <c r="AD78"/>
  <c r="BK78"/>
  <c r="AE78"/>
  <c r="BL78"/>
  <c r="AF78"/>
  <c r="BM78"/>
  <c r="AG78"/>
  <c r="BN78"/>
  <c r="CT78"/>
  <c r="CZ78"/>
  <c r="AH78"/>
  <c r="BP78"/>
  <c r="AI78"/>
  <c r="BQ78"/>
  <c r="AJ78"/>
  <c r="BR78"/>
  <c r="AK78"/>
  <c r="BS78"/>
  <c r="AL78"/>
  <c r="BT78"/>
  <c r="BU78"/>
  <c r="BV78"/>
  <c r="BW78"/>
  <c r="BX78"/>
  <c r="BY78"/>
  <c r="AY78"/>
  <c r="CG78"/>
  <c r="AZ78"/>
  <c r="CH78"/>
  <c r="BA78"/>
  <c r="CI78"/>
  <c r="BB78"/>
  <c r="CJ78"/>
  <c r="BC78"/>
  <c r="CK78"/>
  <c r="Y78"/>
  <c r="CL78"/>
  <c r="BD78"/>
  <c r="CM78"/>
  <c r="BE78"/>
  <c r="CN78"/>
  <c r="BF78"/>
  <c r="CO78"/>
  <c r="BG78"/>
  <c r="CP78"/>
  <c r="BH78"/>
  <c r="CQ78"/>
  <c r="CU78"/>
  <c r="DA78"/>
  <c r="R78"/>
  <c r="DC78"/>
  <c r="AS79"/>
  <c r="CA79"/>
  <c r="AT79"/>
  <c r="CB79"/>
  <c r="AU79"/>
  <c r="CC79"/>
  <c r="AV79"/>
  <c r="CD79"/>
  <c r="AW79"/>
  <c r="CE79"/>
  <c r="CS79"/>
  <c r="AC79"/>
  <c r="BJ79"/>
  <c r="AD79"/>
  <c r="BK79"/>
  <c r="AE79"/>
  <c r="BL79"/>
  <c r="AF79"/>
  <c r="BM79"/>
  <c r="AG79"/>
  <c r="BN79"/>
  <c r="CT79"/>
  <c r="CZ79"/>
  <c r="AH79"/>
  <c r="BP79"/>
  <c r="AI79"/>
  <c r="BQ79"/>
  <c r="AJ79"/>
  <c r="BR79"/>
  <c r="AK79"/>
  <c r="BS79"/>
  <c r="AL79"/>
  <c r="BT79"/>
  <c r="BU79"/>
  <c r="BV79"/>
  <c r="BW79"/>
  <c r="BX79"/>
  <c r="BY79"/>
  <c r="AY79"/>
  <c r="CG79"/>
  <c r="AZ79"/>
  <c r="CH79"/>
  <c r="BA79"/>
  <c r="CI79"/>
  <c r="BB79"/>
  <c r="CJ79"/>
  <c r="BC79"/>
  <c r="CK79"/>
  <c r="Y79"/>
  <c r="CL79"/>
  <c r="BD79"/>
  <c r="CM79"/>
  <c r="BE79"/>
  <c r="CN79"/>
  <c r="BF79"/>
  <c r="CO79"/>
  <c r="BG79"/>
  <c r="CP79"/>
  <c r="BH79"/>
  <c r="CQ79"/>
  <c r="CU79"/>
  <c r="DA79"/>
  <c r="R79"/>
  <c r="DC79"/>
  <c r="AS80"/>
  <c r="CA80"/>
  <c r="AT80"/>
  <c r="CB80"/>
  <c r="AU80"/>
  <c r="CC80"/>
  <c r="AV80"/>
  <c r="CD80"/>
  <c r="AW80"/>
  <c r="CE80"/>
  <c r="CS80"/>
  <c r="AC80"/>
  <c r="BJ80"/>
  <c r="AD80"/>
  <c r="BK80"/>
  <c r="AE80"/>
  <c r="BL80"/>
  <c r="AF80"/>
  <c r="BM80"/>
  <c r="AG80"/>
  <c r="BN80"/>
  <c r="CT80"/>
  <c r="CZ80"/>
  <c r="AH80"/>
  <c r="BP80"/>
  <c r="AI80"/>
  <c r="BQ80"/>
  <c r="AJ80"/>
  <c r="BR80"/>
  <c r="AK80"/>
  <c r="BS80"/>
  <c r="AL80"/>
  <c r="BT80"/>
  <c r="BU80"/>
  <c r="BV80"/>
  <c r="BW80"/>
  <c r="BX80"/>
  <c r="BY80"/>
  <c r="AY80"/>
  <c r="CG80"/>
  <c r="AZ80"/>
  <c r="CH80"/>
  <c r="BA80"/>
  <c r="CI80"/>
  <c r="BB80"/>
  <c r="CJ80"/>
  <c r="BC80"/>
  <c r="CK80"/>
  <c r="Y80"/>
  <c r="CL80"/>
  <c r="BD80"/>
  <c r="CM80"/>
  <c r="BE80"/>
  <c r="CN80"/>
  <c r="BF80"/>
  <c r="CO80"/>
  <c r="BG80"/>
  <c r="CP80"/>
  <c r="BH80"/>
  <c r="CQ80"/>
  <c r="CU80"/>
  <c r="DA80"/>
  <c r="R80"/>
  <c r="DC80"/>
  <c r="AS81"/>
  <c r="CA81"/>
  <c r="AT81"/>
  <c r="CB81"/>
  <c r="AU81"/>
  <c r="CC81"/>
  <c r="AV81"/>
  <c r="CD81"/>
  <c r="AW81"/>
  <c r="CE81"/>
  <c r="CS81"/>
  <c r="AC81"/>
  <c r="BJ81"/>
  <c r="AD81"/>
  <c r="BK81"/>
  <c r="AE81"/>
  <c r="BL81"/>
  <c r="AF81"/>
  <c r="BM81"/>
  <c r="AG81"/>
  <c r="BN81"/>
  <c r="CT81"/>
  <c r="CZ81"/>
  <c r="AH81"/>
  <c r="BP81"/>
  <c r="AI81"/>
  <c r="BQ81"/>
  <c r="AJ81"/>
  <c r="BR81"/>
  <c r="AK81"/>
  <c r="BS81"/>
  <c r="AL81"/>
  <c r="BT81"/>
  <c r="BU81"/>
  <c r="BV81"/>
  <c r="BW81"/>
  <c r="BX81"/>
  <c r="BY81"/>
  <c r="AY81"/>
  <c r="CG81"/>
  <c r="AZ81"/>
  <c r="CH81"/>
  <c r="BA81"/>
  <c r="CI81"/>
  <c r="BB81"/>
  <c r="CJ81"/>
  <c r="BC81"/>
  <c r="CK81"/>
  <c r="Y81"/>
  <c r="CL81"/>
  <c r="BD81"/>
  <c r="CM81"/>
  <c r="BE81"/>
  <c r="CN81"/>
  <c r="BF81"/>
  <c r="CO81"/>
  <c r="BG81"/>
  <c r="CP81"/>
  <c r="BH81"/>
  <c r="CQ81"/>
  <c r="CU81"/>
  <c r="DA81"/>
  <c r="R81"/>
  <c r="DC81"/>
  <c r="AS82"/>
  <c r="CA82"/>
  <c r="AT82"/>
  <c r="CB82"/>
  <c r="AU82"/>
  <c r="CC82"/>
  <c r="AV82"/>
  <c r="CD82"/>
  <c r="AW82"/>
  <c r="CE82"/>
  <c r="CS82"/>
  <c r="AC82"/>
  <c r="BJ82"/>
  <c r="AD82"/>
  <c r="BK82"/>
  <c r="AE82"/>
  <c r="BL82"/>
  <c r="AF82"/>
  <c r="BM82"/>
  <c r="AG82"/>
  <c r="BN82"/>
  <c r="CT82"/>
  <c r="CZ82"/>
  <c r="AH82"/>
  <c r="BP82"/>
  <c r="AI82"/>
  <c r="BQ82"/>
  <c r="AJ82"/>
  <c r="BR82"/>
  <c r="AK82"/>
  <c r="BS82"/>
  <c r="AL82"/>
  <c r="BT82"/>
  <c r="BU82"/>
  <c r="BV82"/>
  <c r="BW82"/>
  <c r="BX82"/>
  <c r="BY82"/>
  <c r="AY82"/>
  <c r="CG82"/>
  <c r="AZ82"/>
  <c r="CH82"/>
  <c r="BA82"/>
  <c r="CI82"/>
  <c r="BB82"/>
  <c r="CJ82"/>
  <c r="BC82"/>
  <c r="CK82"/>
  <c r="Y82"/>
  <c r="CL82"/>
  <c r="BD82"/>
  <c r="CM82"/>
  <c r="BE82"/>
  <c r="CN82"/>
  <c r="BF82"/>
  <c r="CO82"/>
  <c r="BG82"/>
  <c r="CP82"/>
  <c r="BH82"/>
  <c r="CQ82"/>
  <c r="CU82"/>
  <c r="DA82"/>
  <c r="R82"/>
  <c r="DC82"/>
  <c r="AS83"/>
  <c r="CA83"/>
  <c r="AT83"/>
  <c r="CB83"/>
  <c r="AU83"/>
  <c r="CC83"/>
  <c r="AV83"/>
  <c r="CD83"/>
  <c r="AW83"/>
  <c r="CE83"/>
  <c r="CS83"/>
  <c r="AC83"/>
  <c r="BJ83"/>
  <c r="AD83"/>
  <c r="BK83"/>
  <c r="AE83"/>
  <c r="BL83"/>
  <c r="AF83"/>
  <c r="BM83"/>
  <c r="AG83"/>
  <c r="BN83"/>
  <c r="CT83"/>
  <c r="CZ83"/>
  <c r="AH83"/>
  <c r="BP83"/>
  <c r="AI83"/>
  <c r="BQ83"/>
  <c r="AJ83"/>
  <c r="BR83"/>
  <c r="AK83"/>
  <c r="BS83"/>
  <c r="AL83"/>
  <c r="BT83"/>
  <c r="BU83"/>
  <c r="BV83"/>
  <c r="BW83"/>
  <c r="BX83"/>
  <c r="BY83"/>
  <c r="AY83"/>
  <c r="CG83"/>
  <c r="AZ83"/>
  <c r="CH83"/>
  <c r="BA83"/>
  <c r="CI83"/>
  <c r="BB83"/>
  <c r="CJ83"/>
  <c r="BC83"/>
  <c r="CK83"/>
  <c r="Y83"/>
  <c r="CL83"/>
  <c r="BD83"/>
  <c r="CM83"/>
  <c r="BE83"/>
  <c r="CN83"/>
  <c r="BF83"/>
  <c r="CO83"/>
  <c r="BG83"/>
  <c r="CP83"/>
  <c r="BH83"/>
  <c r="CQ83"/>
  <c r="CU83"/>
  <c r="DA83"/>
  <c r="R83"/>
  <c r="DC83"/>
  <c r="AS84"/>
  <c r="CA84"/>
  <c r="AT84"/>
  <c r="CB84"/>
  <c r="AU84"/>
  <c r="CC84"/>
  <c r="AV84"/>
  <c r="CD84"/>
  <c r="AW84"/>
  <c r="CE84"/>
  <c r="CS84"/>
  <c r="AC84"/>
  <c r="BJ84"/>
  <c r="AD84"/>
  <c r="BK84"/>
  <c r="AE84"/>
  <c r="BL84"/>
  <c r="AF84"/>
  <c r="BM84"/>
  <c r="AG84"/>
  <c r="BN84"/>
  <c r="CT84"/>
  <c r="CZ84"/>
  <c r="AH84"/>
  <c r="BP84"/>
  <c r="AI84"/>
  <c r="BQ84"/>
  <c r="AJ84"/>
  <c r="BR84"/>
  <c r="AK84"/>
  <c r="BS84"/>
  <c r="AL84"/>
  <c r="BT84"/>
  <c r="BU84"/>
  <c r="BV84"/>
  <c r="BW84"/>
  <c r="BX84"/>
  <c r="BY84"/>
  <c r="AY84"/>
  <c r="CG84"/>
  <c r="AZ84"/>
  <c r="CH84"/>
  <c r="BA84"/>
  <c r="CI84"/>
  <c r="BB84"/>
  <c r="CJ84"/>
  <c r="BC84"/>
  <c r="CK84"/>
  <c r="Y84"/>
  <c r="CL84"/>
  <c r="BD84"/>
  <c r="CM84"/>
  <c r="BE84"/>
  <c r="CN84"/>
  <c r="BF84"/>
  <c r="CO84"/>
  <c r="BG84"/>
  <c r="CP84"/>
  <c r="BH84"/>
  <c r="CQ84"/>
  <c r="CU84"/>
  <c r="DA84"/>
  <c r="R84"/>
  <c r="DC84"/>
  <c r="AS85"/>
  <c r="CA85"/>
  <c r="AT85"/>
  <c r="CB85"/>
  <c r="AU85"/>
  <c r="CC85"/>
  <c r="AV85"/>
  <c r="CD85"/>
  <c r="AW85"/>
  <c r="CE85"/>
  <c r="CS85"/>
  <c r="AC85"/>
  <c r="BJ85"/>
  <c r="AD85"/>
  <c r="BK85"/>
  <c r="AE85"/>
  <c r="BL85"/>
  <c r="AF85"/>
  <c r="BM85"/>
  <c r="AG85"/>
  <c r="BN85"/>
  <c r="CT85"/>
  <c r="CZ85"/>
  <c r="AH85"/>
  <c r="BP85"/>
  <c r="AI85"/>
  <c r="BQ85"/>
  <c r="AJ85"/>
  <c r="BR85"/>
  <c r="AK85"/>
  <c r="BS85"/>
  <c r="AL85"/>
  <c r="BT85"/>
  <c r="BU85"/>
  <c r="BV85"/>
  <c r="BW85"/>
  <c r="BX85"/>
  <c r="BY85"/>
  <c r="AY85"/>
  <c r="CG85"/>
  <c r="AZ85"/>
  <c r="CH85"/>
  <c r="BA85"/>
  <c r="CI85"/>
  <c r="BB85"/>
  <c r="CJ85"/>
  <c r="BC85"/>
  <c r="CK85"/>
  <c r="Y85"/>
  <c r="CL85"/>
  <c r="BD85"/>
  <c r="CM85"/>
  <c r="BE85"/>
  <c r="CN85"/>
  <c r="BF85"/>
  <c r="CO85"/>
  <c r="BG85"/>
  <c r="CP85"/>
  <c r="BH85"/>
  <c r="CQ85"/>
  <c r="CU85"/>
  <c r="DA85"/>
  <c r="R85"/>
  <c r="DC85"/>
  <c r="AS86"/>
  <c r="CA86"/>
  <c r="AT86"/>
  <c r="CB86"/>
  <c r="AU86"/>
  <c r="CC86"/>
  <c r="AV86"/>
  <c r="CD86"/>
  <c r="AW86"/>
  <c r="CE86"/>
  <c r="CS86"/>
  <c r="AC86"/>
  <c r="BJ86"/>
  <c r="AD86"/>
  <c r="BK86"/>
  <c r="AE86"/>
  <c r="BL86"/>
  <c r="AF86"/>
  <c r="BM86"/>
  <c r="AG86"/>
  <c r="BN86"/>
  <c r="CT86"/>
  <c r="CZ86"/>
  <c r="AH86"/>
  <c r="BP86"/>
  <c r="AI86"/>
  <c r="BQ86"/>
  <c r="AJ86"/>
  <c r="BR86"/>
  <c r="AK86"/>
  <c r="BS86"/>
  <c r="AL86"/>
  <c r="BT86"/>
  <c r="BU86"/>
  <c r="BV86"/>
  <c r="BW86"/>
  <c r="BX86"/>
  <c r="BY86"/>
  <c r="AY86"/>
  <c r="CG86"/>
  <c r="AZ86"/>
  <c r="CH86"/>
  <c r="BA86"/>
  <c r="CI86"/>
  <c r="BB86"/>
  <c r="CJ86"/>
  <c r="BC86"/>
  <c r="CK86"/>
  <c r="Y86"/>
  <c r="CL86"/>
  <c r="BD86"/>
  <c r="CM86"/>
  <c r="BE86"/>
  <c r="CN86"/>
  <c r="BF86"/>
  <c r="CO86"/>
  <c r="BG86"/>
  <c r="CP86"/>
  <c r="BH86"/>
  <c r="CQ86"/>
  <c r="CU86"/>
  <c r="DA86"/>
  <c r="R86"/>
  <c r="DC86"/>
  <c r="AS87"/>
  <c r="CA87"/>
  <c r="AT87"/>
  <c r="CB87"/>
  <c r="AU87"/>
  <c r="CC87"/>
  <c r="AV87"/>
  <c r="CD87"/>
  <c r="AW87"/>
  <c r="CE87"/>
  <c r="CS87"/>
  <c r="AC87"/>
  <c r="BJ87"/>
  <c r="AD87"/>
  <c r="BK87"/>
  <c r="AE87"/>
  <c r="BL87"/>
  <c r="AF87"/>
  <c r="BM87"/>
  <c r="AG87"/>
  <c r="BN87"/>
  <c r="CT87"/>
  <c r="CZ87"/>
  <c r="AH87"/>
  <c r="BP87"/>
  <c r="AI87"/>
  <c r="BQ87"/>
  <c r="AJ87"/>
  <c r="BR87"/>
  <c r="AK87"/>
  <c r="BS87"/>
  <c r="AL87"/>
  <c r="BT87"/>
  <c r="BU87"/>
  <c r="BV87"/>
  <c r="BW87"/>
  <c r="BX87"/>
  <c r="BY87"/>
  <c r="AY87"/>
  <c r="CG87"/>
  <c r="AZ87"/>
  <c r="CH87"/>
  <c r="BA87"/>
  <c r="CI87"/>
  <c r="BB87"/>
  <c r="CJ87"/>
  <c r="BC87"/>
  <c r="CK87"/>
  <c r="Y87"/>
  <c r="CL87"/>
  <c r="BD87"/>
  <c r="CM87"/>
  <c r="BE87"/>
  <c r="CN87"/>
  <c r="BF87"/>
  <c r="CO87"/>
  <c r="BG87"/>
  <c r="CP87"/>
  <c r="BH87"/>
  <c r="CQ87"/>
  <c r="CU87"/>
  <c r="DA87"/>
  <c r="R87"/>
  <c r="DC87"/>
  <c r="AS88"/>
  <c r="CA88"/>
  <c r="AT88"/>
  <c r="CB88"/>
  <c r="AU88"/>
  <c r="CC88"/>
  <c r="AV88"/>
  <c r="CD88"/>
  <c r="AW88"/>
  <c r="CE88"/>
  <c r="CS88"/>
  <c r="AC88"/>
  <c r="BJ88"/>
  <c r="AD88"/>
  <c r="BK88"/>
  <c r="AE88"/>
  <c r="BL88"/>
  <c r="AF88"/>
  <c r="BM88"/>
  <c r="AG88"/>
  <c r="BN88"/>
  <c r="CT88"/>
  <c r="CZ88"/>
  <c r="AH88"/>
  <c r="BP88"/>
  <c r="AI88"/>
  <c r="BQ88"/>
  <c r="AJ88"/>
  <c r="BR88"/>
  <c r="AK88"/>
  <c r="BS88"/>
  <c r="AL88"/>
  <c r="BT88"/>
  <c r="BU88"/>
  <c r="BV88"/>
  <c r="BW88"/>
  <c r="BX88"/>
  <c r="BY88"/>
  <c r="AY88"/>
  <c r="CG88"/>
  <c r="AZ88"/>
  <c r="CH88"/>
  <c r="BA88"/>
  <c r="CI88"/>
  <c r="BB88"/>
  <c r="CJ88"/>
  <c r="BC88"/>
  <c r="CK88"/>
  <c r="Y88"/>
  <c r="CL88"/>
  <c r="BD88"/>
  <c r="CM88"/>
  <c r="BE88"/>
  <c r="CN88"/>
  <c r="BF88"/>
  <c r="CO88"/>
  <c r="BG88"/>
  <c r="CP88"/>
  <c r="BH88"/>
  <c r="CQ88"/>
  <c r="CU88"/>
  <c r="DA88"/>
  <c r="R88"/>
  <c r="DC88"/>
  <c r="AS89"/>
  <c r="CA89"/>
  <c r="AT89"/>
  <c r="CB89"/>
  <c r="AU89"/>
  <c r="CC89"/>
  <c r="AV89"/>
  <c r="CD89"/>
  <c r="AW89"/>
  <c r="CE89"/>
  <c r="CS89"/>
  <c r="AC89"/>
  <c r="BJ89"/>
  <c r="AD89"/>
  <c r="BK89"/>
  <c r="AE89"/>
  <c r="BL89"/>
  <c r="AF89"/>
  <c r="BM89"/>
  <c r="AG89"/>
  <c r="BN89"/>
  <c r="CT89"/>
  <c r="CZ89"/>
  <c r="AH89"/>
  <c r="BP89"/>
  <c r="AI89"/>
  <c r="BQ89"/>
  <c r="AJ89"/>
  <c r="BR89"/>
  <c r="AK89"/>
  <c r="BS89"/>
  <c r="AL89"/>
  <c r="BT89"/>
  <c r="BU89"/>
  <c r="BV89"/>
  <c r="BW89"/>
  <c r="BX89"/>
  <c r="BY89"/>
  <c r="AY89"/>
  <c r="CG89"/>
  <c r="AZ89"/>
  <c r="CH89"/>
  <c r="BA89"/>
  <c r="CI89"/>
  <c r="BB89"/>
  <c r="CJ89"/>
  <c r="BC89"/>
  <c r="CK89"/>
  <c r="Y89"/>
  <c r="CL89"/>
  <c r="BD89"/>
  <c r="CM89"/>
  <c r="BE89"/>
  <c r="CN89"/>
  <c r="BF89"/>
  <c r="CO89"/>
  <c r="BG89"/>
  <c r="CP89"/>
  <c r="BH89"/>
  <c r="CQ89"/>
  <c r="CU89"/>
  <c r="DA89"/>
  <c r="R89"/>
  <c r="DC89"/>
  <c r="AS90"/>
  <c r="CA90"/>
  <c r="AT90"/>
  <c r="CB90"/>
  <c r="AU90"/>
  <c r="CC90"/>
  <c r="AV90"/>
  <c r="CD90"/>
  <c r="AW90"/>
  <c r="CE90"/>
  <c r="CS90"/>
  <c r="AC90"/>
  <c r="BJ90"/>
  <c r="AD90"/>
  <c r="BK90"/>
  <c r="AE90"/>
  <c r="BL90"/>
  <c r="AF90"/>
  <c r="BM90"/>
  <c r="AG90"/>
  <c r="BN90"/>
  <c r="CT90"/>
  <c r="CZ90"/>
  <c r="AH90"/>
  <c r="BP90"/>
  <c r="AI90"/>
  <c r="BQ90"/>
  <c r="AJ90"/>
  <c r="BR90"/>
  <c r="AK90"/>
  <c r="BS90"/>
  <c r="AL90"/>
  <c r="BT90"/>
  <c r="BU90"/>
  <c r="BV90"/>
  <c r="BW90"/>
  <c r="BX90"/>
  <c r="BY90"/>
  <c r="AY90"/>
  <c r="CG90"/>
  <c r="AZ90"/>
  <c r="CH90"/>
  <c r="BA90"/>
  <c r="CI90"/>
  <c r="BB90"/>
  <c r="CJ90"/>
  <c r="BC90"/>
  <c r="CK90"/>
  <c r="Y90"/>
  <c r="CL90"/>
  <c r="BD90"/>
  <c r="CM90"/>
  <c r="BE90"/>
  <c r="CN90"/>
  <c r="BF90"/>
  <c r="CO90"/>
  <c r="BG90"/>
  <c r="CP90"/>
  <c r="BH90"/>
  <c r="CQ90"/>
  <c r="CU90"/>
  <c r="DA90"/>
  <c r="R90"/>
  <c r="DC90"/>
  <c r="AS91"/>
  <c r="CA91"/>
  <c r="AT91"/>
  <c r="CB91"/>
  <c r="AU91"/>
  <c r="CC91"/>
  <c r="AV91"/>
  <c r="CD91"/>
  <c r="AW91"/>
  <c r="CE91"/>
  <c r="CS91"/>
  <c r="AC91"/>
  <c r="BJ91"/>
  <c r="AD91"/>
  <c r="BK91"/>
  <c r="AE91"/>
  <c r="BL91"/>
  <c r="AF91"/>
  <c r="BM91"/>
  <c r="AG91"/>
  <c r="BN91"/>
  <c r="CT91"/>
  <c r="CZ91"/>
  <c r="AH91"/>
  <c r="BP91"/>
  <c r="AI91"/>
  <c r="BQ91"/>
  <c r="AJ91"/>
  <c r="BR91"/>
  <c r="AK91"/>
  <c r="BS91"/>
  <c r="AL91"/>
  <c r="BT91"/>
  <c r="BU91"/>
  <c r="BV91"/>
  <c r="BW91"/>
  <c r="BX91"/>
  <c r="BY91"/>
  <c r="AY91"/>
  <c r="CG91"/>
  <c r="AZ91"/>
  <c r="CH91"/>
  <c r="BA91"/>
  <c r="CI91"/>
  <c r="BB91"/>
  <c r="CJ91"/>
  <c r="BC91"/>
  <c r="CK91"/>
  <c r="Y91"/>
  <c r="CL91"/>
  <c r="BD91"/>
  <c r="CM91"/>
  <c r="BE91"/>
  <c r="CN91"/>
  <c r="BF91"/>
  <c r="CO91"/>
  <c r="BG91"/>
  <c r="CP91"/>
  <c r="BH91"/>
  <c r="CQ91"/>
  <c r="CU91"/>
  <c r="DA91"/>
  <c r="R91"/>
  <c r="DC91"/>
  <c r="AS92"/>
  <c r="CA92"/>
  <c r="AT92"/>
  <c r="CB92"/>
  <c r="AU92"/>
  <c r="CC92"/>
  <c r="AV92"/>
  <c r="CD92"/>
  <c r="AW92"/>
  <c r="CE92"/>
  <c r="CS92"/>
  <c r="AC92"/>
  <c r="BJ92"/>
  <c r="AD92"/>
  <c r="BK92"/>
  <c r="AE92"/>
  <c r="BL92"/>
  <c r="AF92"/>
  <c r="BM92"/>
  <c r="AG92"/>
  <c r="BN92"/>
  <c r="CT92"/>
  <c r="CZ92"/>
  <c r="AH92"/>
  <c r="BP92"/>
  <c r="AI92"/>
  <c r="BQ92"/>
  <c r="AJ92"/>
  <c r="BR92"/>
  <c r="AK92"/>
  <c r="BS92"/>
  <c r="AL92"/>
  <c r="BT92"/>
  <c r="BU92"/>
  <c r="BV92"/>
  <c r="BW92"/>
  <c r="BX92"/>
  <c r="BY92"/>
  <c r="AY92"/>
  <c r="CG92"/>
  <c r="AZ92"/>
  <c r="CH92"/>
  <c r="BA92"/>
  <c r="CI92"/>
  <c r="BB92"/>
  <c r="CJ92"/>
  <c r="BC92"/>
  <c r="CK92"/>
  <c r="Y92"/>
  <c r="CL92"/>
  <c r="BD92"/>
  <c r="CM92"/>
  <c r="BE92"/>
  <c r="CN92"/>
  <c r="BF92"/>
  <c r="CO92"/>
  <c r="BG92"/>
  <c r="CP92"/>
  <c r="BH92"/>
  <c r="CQ92"/>
  <c r="CU92"/>
  <c r="DA92"/>
  <c r="R92"/>
  <c r="DC92"/>
  <c r="AS93"/>
  <c r="CA93"/>
  <c r="AT93"/>
  <c r="CB93"/>
  <c r="AU93"/>
  <c r="CC93"/>
  <c r="AV93"/>
  <c r="CD93"/>
  <c r="AW93"/>
  <c r="CE93"/>
  <c r="CS93"/>
  <c r="AC93"/>
  <c r="BJ93"/>
  <c r="AD93"/>
  <c r="BK93"/>
  <c r="AE93"/>
  <c r="BL93"/>
  <c r="AF93"/>
  <c r="BM93"/>
  <c r="AG93"/>
  <c r="BN93"/>
  <c r="CT93"/>
  <c r="CZ93"/>
  <c r="AH93"/>
  <c r="BP93"/>
  <c r="AI93"/>
  <c r="BQ93"/>
  <c r="AJ93"/>
  <c r="BR93"/>
  <c r="AK93"/>
  <c r="BS93"/>
  <c r="AL93"/>
  <c r="BT93"/>
  <c r="BU93"/>
  <c r="BV93"/>
  <c r="BW93"/>
  <c r="BX93"/>
  <c r="BY93"/>
  <c r="AY93"/>
  <c r="CG93"/>
  <c r="AZ93"/>
  <c r="CH93"/>
  <c r="BA93"/>
  <c r="CI93"/>
  <c r="BB93"/>
  <c r="CJ93"/>
  <c r="BC93"/>
  <c r="CK93"/>
  <c r="Y93"/>
  <c r="CL93"/>
  <c r="BD93"/>
  <c r="CM93"/>
  <c r="BE93"/>
  <c r="CN93"/>
  <c r="BF93"/>
  <c r="CO93"/>
  <c r="BG93"/>
  <c r="CP93"/>
  <c r="BH93"/>
  <c r="CQ93"/>
  <c r="CU93"/>
  <c r="DA93"/>
  <c r="R93"/>
  <c r="DC93"/>
  <c r="AS94"/>
  <c r="CA94"/>
  <c r="AT94"/>
  <c r="CB94"/>
  <c r="AU94"/>
  <c r="CC94"/>
  <c r="AV94"/>
  <c r="CD94"/>
  <c r="AW94"/>
  <c r="CE94"/>
  <c r="CS94"/>
  <c r="AC94"/>
  <c r="BJ94"/>
  <c r="AD94"/>
  <c r="BK94"/>
  <c r="AE94"/>
  <c r="BL94"/>
  <c r="AF94"/>
  <c r="BM94"/>
  <c r="AG94"/>
  <c r="BN94"/>
  <c r="CT94"/>
  <c r="CZ94"/>
  <c r="AH94"/>
  <c r="BP94"/>
  <c r="AI94"/>
  <c r="BQ94"/>
  <c r="AJ94"/>
  <c r="BR94"/>
  <c r="AK94"/>
  <c r="BS94"/>
  <c r="AL94"/>
  <c r="BT94"/>
  <c r="BU94"/>
  <c r="BV94"/>
  <c r="BW94"/>
  <c r="BX94"/>
  <c r="BY94"/>
  <c r="AY94"/>
  <c r="CG94"/>
  <c r="AZ94"/>
  <c r="CH94"/>
  <c r="BA94"/>
  <c r="CI94"/>
  <c r="BB94"/>
  <c r="CJ94"/>
  <c r="BC94"/>
  <c r="CK94"/>
  <c r="Y94"/>
  <c r="CL94"/>
  <c r="BD94"/>
  <c r="CM94"/>
  <c r="BE94"/>
  <c r="CN94"/>
  <c r="BF94"/>
  <c r="CO94"/>
  <c r="BG94"/>
  <c r="CP94"/>
  <c r="BH94"/>
  <c r="CQ94"/>
  <c r="CU94"/>
  <c r="DA94"/>
  <c r="R94"/>
  <c r="DC94"/>
  <c r="AS95"/>
  <c r="CA95"/>
  <c r="AT95"/>
  <c r="CB95"/>
  <c r="AU95"/>
  <c r="CC95"/>
  <c r="AV95"/>
  <c r="CD95"/>
  <c r="AW95"/>
  <c r="CE95"/>
  <c r="CS95"/>
  <c r="AC95"/>
  <c r="BJ95"/>
  <c r="AD95"/>
  <c r="BK95"/>
  <c r="AE95"/>
  <c r="BL95"/>
  <c r="AF95"/>
  <c r="BM95"/>
  <c r="AG95"/>
  <c r="BN95"/>
  <c r="CT95"/>
  <c r="CZ95"/>
  <c r="AH95"/>
  <c r="BP95"/>
  <c r="AI95"/>
  <c r="BQ95"/>
  <c r="AJ95"/>
  <c r="BR95"/>
  <c r="AK95"/>
  <c r="BS95"/>
  <c r="AL95"/>
  <c r="BT95"/>
  <c r="BU95"/>
  <c r="BV95"/>
  <c r="BW95"/>
  <c r="BX95"/>
  <c r="BY95"/>
  <c r="AY95"/>
  <c r="CG95"/>
  <c r="AZ95"/>
  <c r="CH95"/>
  <c r="BA95"/>
  <c r="CI95"/>
  <c r="BB95"/>
  <c r="CJ95"/>
  <c r="BC95"/>
  <c r="CK95"/>
  <c r="Y95"/>
  <c r="CL95"/>
  <c r="BD95"/>
  <c r="CM95"/>
  <c r="BE95"/>
  <c r="CN95"/>
  <c r="BF95"/>
  <c r="CO95"/>
  <c r="BG95"/>
  <c r="CP95"/>
  <c r="BH95"/>
  <c r="CQ95"/>
  <c r="CU95"/>
  <c r="DA95"/>
  <c r="R95"/>
  <c r="DC95"/>
  <c r="AS96"/>
  <c r="CA96"/>
  <c r="AT96"/>
  <c r="CB96"/>
  <c r="AU96"/>
  <c r="CC96"/>
  <c r="AV96"/>
  <c r="CD96"/>
  <c r="AW96"/>
  <c r="CE96"/>
  <c r="CS96"/>
  <c r="AC96"/>
  <c r="BJ96"/>
  <c r="AD96"/>
  <c r="BK96"/>
  <c r="AE96"/>
  <c r="BL96"/>
  <c r="AF96"/>
  <c r="BM96"/>
  <c r="AG96"/>
  <c r="BN96"/>
  <c r="CT96"/>
  <c r="CZ96"/>
  <c r="AH96"/>
  <c r="BP96"/>
  <c r="AI96"/>
  <c r="BQ96"/>
  <c r="AJ96"/>
  <c r="BR96"/>
  <c r="AK96"/>
  <c r="BS96"/>
  <c r="AL96"/>
  <c r="BT96"/>
  <c r="BU96"/>
  <c r="BV96"/>
  <c r="BW96"/>
  <c r="BX96"/>
  <c r="BY96"/>
  <c r="AY96"/>
  <c r="CG96"/>
  <c r="AZ96"/>
  <c r="CH96"/>
  <c r="BA96"/>
  <c r="CI96"/>
  <c r="BB96"/>
  <c r="CJ96"/>
  <c r="BC96"/>
  <c r="CK96"/>
  <c r="Y96"/>
  <c r="CL96"/>
  <c r="BD96"/>
  <c r="CM96"/>
  <c r="BE96"/>
  <c r="CN96"/>
  <c r="BF96"/>
  <c r="CO96"/>
  <c r="BG96"/>
  <c r="CP96"/>
  <c r="BH96"/>
  <c r="CQ96"/>
  <c r="CU96"/>
  <c r="DA96"/>
  <c r="R96"/>
  <c r="DC96"/>
  <c r="AS97"/>
  <c r="CA97"/>
  <c r="AT97"/>
  <c r="CB97"/>
  <c r="AU97"/>
  <c r="CC97"/>
  <c r="AV97"/>
  <c r="CD97"/>
  <c r="AW97"/>
  <c r="CE97"/>
  <c r="CS97"/>
  <c r="AC97"/>
  <c r="BJ97"/>
  <c r="AD97"/>
  <c r="BK97"/>
  <c r="AE97"/>
  <c r="BL97"/>
  <c r="AF97"/>
  <c r="BM97"/>
  <c r="AG97"/>
  <c r="BN97"/>
  <c r="CT97"/>
  <c r="CZ97"/>
  <c r="AH97"/>
  <c r="BP97"/>
  <c r="AI97"/>
  <c r="BQ97"/>
  <c r="AJ97"/>
  <c r="BR97"/>
  <c r="AK97"/>
  <c r="BS97"/>
  <c r="AL97"/>
  <c r="BT97"/>
  <c r="BU97"/>
  <c r="BV97"/>
  <c r="BW97"/>
  <c r="BX97"/>
  <c r="BY97"/>
  <c r="AY97"/>
  <c r="CG97"/>
  <c r="AZ97"/>
  <c r="CH97"/>
  <c r="BA97"/>
  <c r="CI97"/>
  <c r="BB97"/>
  <c r="CJ97"/>
  <c r="BC97"/>
  <c r="CK97"/>
  <c r="Y97"/>
  <c r="CL97"/>
  <c r="BD97"/>
  <c r="CM97"/>
  <c r="BE97"/>
  <c r="CN97"/>
  <c r="BF97"/>
  <c r="CO97"/>
  <c r="BG97"/>
  <c r="CP97"/>
  <c r="BH97"/>
  <c r="CQ97"/>
  <c r="CU97"/>
  <c r="DA97"/>
  <c r="R97"/>
  <c r="DC97"/>
  <c r="AS98"/>
  <c r="CA98"/>
  <c r="AT98"/>
  <c r="CB98"/>
  <c r="AU98"/>
  <c r="CC98"/>
  <c r="AV98"/>
  <c r="CD98"/>
  <c r="AW98"/>
  <c r="CE98"/>
  <c r="CS98"/>
  <c r="AC98"/>
  <c r="BJ98"/>
  <c r="AD98"/>
  <c r="BK98"/>
  <c r="AE98"/>
  <c r="BL98"/>
  <c r="AF98"/>
  <c r="BM98"/>
  <c r="AG98"/>
  <c r="BN98"/>
  <c r="CT98"/>
  <c r="CZ98"/>
  <c r="AH98"/>
  <c r="BP98"/>
  <c r="AI98"/>
  <c r="BQ98"/>
  <c r="AJ98"/>
  <c r="BR98"/>
  <c r="AK98"/>
  <c r="BS98"/>
  <c r="AL98"/>
  <c r="BT98"/>
  <c r="BU98"/>
  <c r="BV98"/>
  <c r="BW98"/>
  <c r="BX98"/>
  <c r="BY98"/>
  <c r="AY98"/>
  <c r="CG98"/>
  <c r="AZ98"/>
  <c r="CH98"/>
  <c r="BA98"/>
  <c r="CI98"/>
  <c r="BB98"/>
  <c r="CJ98"/>
  <c r="BC98"/>
  <c r="CK98"/>
  <c r="Y98"/>
  <c r="CL98"/>
  <c r="BD98"/>
  <c r="CM98"/>
  <c r="BE98"/>
  <c r="CN98"/>
  <c r="BF98"/>
  <c r="CO98"/>
  <c r="BG98"/>
  <c r="CP98"/>
  <c r="BH98"/>
  <c r="CQ98"/>
  <c r="CU98"/>
  <c r="DA98"/>
  <c r="R98"/>
  <c r="DC98"/>
  <c r="AS99"/>
  <c r="CA99"/>
  <c r="AT99"/>
  <c r="CB99"/>
  <c r="AU99"/>
  <c r="CC99"/>
  <c r="AV99"/>
  <c r="CD99"/>
  <c r="AW99"/>
  <c r="CE99"/>
  <c r="CS99"/>
  <c r="AC99"/>
  <c r="BJ99"/>
  <c r="AD99"/>
  <c r="BK99"/>
  <c r="AE99"/>
  <c r="BL99"/>
  <c r="AF99"/>
  <c r="BM99"/>
  <c r="AG99"/>
  <c r="BN99"/>
  <c r="CT99"/>
  <c r="CZ99"/>
  <c r="AH99"/>
  <c r="BP99"/>
  <c r="AI99"/>
  <c r="BQ99"/>
  <c r="AJ99"/>
  <c r="BR99"/>
  <c r="AK99"/>
  <c r="BS99"/>
  <c r="AL99"/>
  <c r="BT99"/>
  <c r="BU99"/>
  <c r="BV99"/>
  <c r="BW99"/>
  <c r="BX99"/>
  <c r="BY99"/>
  <c r="AY99"/>
  <c r="CG99"/>
  <c r="AZ99"/>
  <c r="CH99"/>
  <c r="BA99"/>
  <c r="CI99"/>
  <c r="BB99"/>
  <c r="CJ99"/>
  <c r="BC99"/>
  <c r="CK99"/>
  <c r="Y99"/>
  <c r="CL99"/>
  <c r="BD99"/>
  <c r="CM99"/>
  <c r="BE99"/>
  <c r="CN99"/>
  <c r="BF99"/>
  <c r="CO99"/>
  <c r="BG99"/>
  <c r="CP99"/>
  <c r="BH99"/>
  <c r="CQ99"/>
  <c r="CU99"/>
  <c r="DA99"/>
  <c r="R99"/>
  <c r="DC99"/>
  <c r="AS100"/>
  <c r="CA100"/>
  <c r="AT100"/>
  <c r="CB100"/>
  <c r="AU100"/>
  <c r="CC100"/>
  <c r="AV100"/>
  <c r="CD100"/>
  <c r="AW100"/>
  <c r="CE100"/>
  <c r="CS100"/>
  <c r="AC100"/>
  <c r="BJ100"/>
  <c r="AD100"/>
  <c r="BK100"/>
  <c r="AE100"/>
  <c r="BL100"/>
  <c r="AF100"/>
  <c r="BM100"/>
  <c r="AG100"/>
  <c r="BN100"/>
  <c r="CT100"/>
  <c r="CZ100"/>
  <c r="AH100"/>
  <c r="BP100"/>
  <c r="AI100"/>
  <c r="BQ100"/>
  <c r="AJ100"/>
  <c r="BR100"/>
  <c r="AK100"/>
  <c r="BS100"/>
  <c r="AL100"/>
  <c r="BT100"/>
  <c r="BU100"/>
  <c r="BV100"/>
  <c r="BW100"/>
  <c r="BX100"/>
  <c r="BY100"/>
  <c r="AY100"/>
  <c r="CG100"/>
  <c r="AZ100"/>
  <c r="CH100"/>
  <c r="BA100"/>
  <c r="CI100"/>
  <c r="BB100"/>
  <c r="CJ100"/>
  <c r="BC100"/>
  <c r="CK100"/>
  <c r="Y100"/>
  <c r="CL100"/>
  <c r="BD100"/>
  <c r="CM100"/>
  <c r="BE100"/>
  <c r="CN100"/>
  <c r="BF100"/>
  <c r="CO100"/>
  <c r="BG100"/>
  <c r="CP100"/>
  <c r="BH100"/>
  <c r="CQ100"/>
  <c r="CU100"/>
  <c r="DA100"/>
  <c r="R100"/>
  <c r="DC100"/>
  <c r="AS101"/>
  <c r="CA101"/>
  <c r="AT101"/>
  <c r="CB101"/>
  <c r="AU101"/>
  <c r="CC101"/>
  <c r="AV101"/>
  <c r="CD101"/>
  <c r="AW101"/>
  <c r="CE101"/>
  <c r="CS101"/>
  <c r="AC101"/>
  <c r="BJ101"/>
  <c r="AD101"/>
  <c r="BK101"/>
  <c r="AE101"/>
  <c r="BL101"/>
  <c r="AF101"/>
  <c r="BM101"/>
  <c r="AG101"/>
  <c r="BN101"/>
  <c r="CT101"/>
  <c r="CZ101"/>
  <c r="AH101"/>
  <c r="BP101"/>
  <c r="AI101"/>
  <c r="BQ101"/>
  <c r="AJ101"/>
  <c r="BR101"/>
  <c r="AK101"/>
  <c r="BS101"/>
  <c r="AL101"/>
  <c r="BT101"/>
  <c r="BU101"/>
  <c r="BV101"/>
  <c r="BW101"/>
  <c r="BX101"/>
  <c r="BY101"/>
  <c r="AY101"/>
  <c r="CG101"/>
  <c r="AZ101"/>
  <c r="CH101"/>
  <c r="BA101"/>
  <c r="CI101"/>
  <c r="BB101"/>
  <c r="CJ101"/>
  <c r="BC101"/>
  <c r="CK101"/>
  <c r="Y101"/>
  <c r="CL101"/>
  <c r="BD101"/>
  <c r="CM101"/>
  <c r="BE101"/>
  <c r="CN101"/>
  <c r="BF101"/>
  <c r="CO101"/>
  <c r="BG101"/>
  <c r="CP101"/>
  <c r="BH101"/>
  <c r="CQ101"/>
  <c r="CU101"/>
  <c r="DA101"/>
  <c r="R101"/>
  <c r="DC101"/>
  <c r="AS102"/>
  <c r="CA102"/>
  <c r="AT102"/>
  <c r="CB102"/>
  <c r="AU102"/>
  <c r="CC102"/>
  <c r="AV102"/>
  <c r="CD102"/>
  <c r="AW102"/>
  <c r="CE102"/>
  <c r="CS102"/>
  <c r="AC102"/>
  <c r="BJ102"/>
  <c r="AD102"/>
  <c r="BK102"/>
  <c r="AE102"/>
  <c r="BL102"/>
  <c r="AF102"/>
  <c r="BM102"/>
  <c r="AG102"/>
  <c r="BN102"/>
  <c r="CT102"/>
  <c r="CZ102"/>
  <c r="AH102"/>
  <c r="BP102"/>
  <c r="AI102"/>
  <c r="BQ102"/>
  <c r="AJ102"/>
  <c r="BR102"/>
  <c r="AK102"/>
  <c r="BS102"/>
  <c r="AL102"/>
  <c r="BT102"/>
  <c r="BU102"/>
  <c r="BV102"/>
  <c r="BW102"/>
  <c r="BX102"/>
  <c r="BY102"/>
  <c r="AY102"/>
  <c r="CG102"/>
  <c r="AZ102"/>
  <c r="CH102"/>
  <c r="BA102"/>
  <c r="CI102"/>
  <c r="BB102"/>
  <c r="CJ102"/>
  <c r="BC102"/>
  <c r="CK102"/>
  <c r="Y102"/>
  <c r="CL102"/>
  <c r="BD102"/>
  <c r="CM102"/>
  <c r="BE102"/>
  <c r="CN102"/>
  <c r="BF102"/>
  <c r="CO102"/>
  <c r="BG102"/>
  <c r="CP102"/>
  <c r="BH102"/>
  <c r="CQ102"/>
  <c r="CU102"/>
  <c r="DA102"/>
  <c r="R102"/>
  <c r="DC102"/>
  <c r="AS103"/>
  <c r="CA103"/>
  <c r="AT103"/>
  <c r="CB103"/>
  <c r="AU103"/>
  <c r="CC103"/>
  <c r="AV103"/>
  <c r="CD103"/>
  <c r="AW103"/>
  <c r="CE103"/>
  <c r="CS103"/>
  <c r="AC103"/>
  <c r="BJ103"/>
  <c r="AD103"/>
  <c r="BK103"/>
  <c r="AE103"/>
  <c r="BL103"/>
  <c r="AF103"/>
  <c r="BM103"/>
  <c r="AG103"/>
  <c r="BN103"/>
  <c r="CT103"/>
  <c r="CZ103"/>
  <c r="AH103"/>
  <c r="BP103"/>
  <c r="AI103"/>
  <c r="BQ103"/>
  <c r="AJ103"/>
  <c r="BR103"/>
  <c r="AK103"/>
  <c r="BS103"/>
  <c r="AL103"/>
  <c r="BT103"/>
  <c r="BU103"/>
  <c r="BV103"/>
  <c r="BW103"/>
  <c r="BX103"/>
  <c r="BY103"/>
  <c r="AY103"/>
  <c r="CG103"/>
  <c r="AZ103"/>
  <c r="CH103"/>
  <c r="BA103"/>
  <c r="CI103"/>
  <c r="BB103"/>
  <c r="CJ103"/>
  <c r="BC103"/>
  <c r="CK103"/>
  <c r="Y103"/>
  <c r="CL103"/>
  <c r="BD103"/>
  <c r="CM103"/>
  <c r="BE103"/>
  <c r="CN103"/>
  <c r="BF103"/>
  <c r="CO103"/>
  <c r="BG103"/>
  <c r="CP103"/>
  <c r="BH103"/>
  <c r="CQ103"/>
  <c r="CU103"/>
  <c r="DA103"/>
  <c r="R103"/>
  <c r="DC103"/>
  <c r="AS104"/>
  <c r="CA104"/>
  <c r="AT104"/>
  <c r="CB104"/>
  <c r="AU104"/>
  <c r="CC104"/>
  <c r="AV104"/>
  <c r="CD104"/>
  <c r="AW104"/>
  <c r="CE104"/>
  <c r="CS104"/>
  <c r="AC104"/>
  <c r="BJ104"/>
  <c r="AD104"/>
  <c r="BK104"/>
  <c r="AE104"/>
  <c r="BL104"/>
  <c r="AF104"/>
  <c r="BM104"/>
  <c r="AG104"/>
  <c r="BN104"/>
  <c r="CT104"/>
  <c r="CZ104"/>
  <c r="AH104"/>
  <c r="BP104"/>
  <c r="AI104"/>
  <c r="BQ104"/>
  <c r="AJ104"/>
  <c r="BR104"/>
  <c r="AK104"/>
  <c r="BS104"/>
  <c r="AL104"/>
  <c r="BT104"/>
  <c r="BU104"/>
  <c r="BV104"/>
  <c r="BW104"/>
  <c r="BX104"/>
  <c r="BY104"/>
  <c r="AY104"/>
  <c r="CG104"/>
  <c r="AZ104"/>
  <c r="CH104"/>
  <c r="BA104"/>
  <c r="CI104"/>
  <c r="BB104"/>
  <c r="CJ104"/>
  <c r="BC104"/>
  <c r="CK104"/>
  <c r="Y104"/>
  <c r="CL104"/>
  <c r="BD104"/>
  <c r="CM104"/>
  <c r="BE104"/>
  <c r="CN104"/>
  <c r="BF104"/>
  <c r="CO104"/>
  <c r="BG104"/>
  <c r="CP104"/>
  <c r="BH104"/>
  <c r="CQ104"/>
  <c r="CU104"/>
  <c r="DA104"/>
  <c r="R104"/>
  <c r="DC104"/>
  <c r="AS105"/>
  <c r="CA105"/>
  <c r="AT105"/>
  <c r="CB105"/>
  <c r="AU105"/>
  <c r="CC105"/>
  <c r="AV105"/>
  <c r="CD105"/>
  <c r="AW105"/>
  <c r="CE105"/>
  <c r="CS105"/>
  <c r="AC105"/>
  <c r="BJ105"/>
  <c r="AD105"/>
  <c r="BK105"/>
  <c r="AE105"/>
  <c r="BL105"/>
  <c r="AF105"/>
  <c r="BM105"/>
  <c r="AG105"/>
  <c r="BN105"/>
  <c r="CT105"/>
  <c r="CZ105"/>
  <c r="AH105"/>
  <c r="BP105"/>
  <c r="AI105"/>
  <c r="BQ105"/>
  <c r="AJ105"/>
  <c r="BR105"/>
  <c r="AK105"/>
  <c r="BS105"/>
  <c r="AL105"/>
  <c r="BT105"/>
  <c r="BU105"/>
  <c r="BV105"/>
  <c r="BW105"/>
  <c r="BX105"/>
  <c r="BY105"/>
  <c r="AY105"/>
  <c r="CG105"/>
  <c r="AZ105"/>
  <c r="CH105"/>
  <c r="BA105"/>
  <c r="CI105"/>
  <c r="BB105"/>
  <c r="CJ105"/>
  <c r="BC105"/>
  <c r="CK105"/>
  <c r="Y105"/>
  <c r="CL105"/>
  <c r="BD105"/>
  <c r="CM105"/>
  <c r="BE105"/>
  <c r="CN105"/>
  <c r="BF105"/>
  <c r="CO105"/>
  <c r="BG105"/>
  <c r="CP105"/>
  <c r="BH105"/>
  <c r="CQ105"/>
  <c r="CU105"/>
  <c r="DA105"/>
  <c r="R105"/>
  <c r="DC105"/>
  <c r="AS106"/>
  <c r="CA106"/>
  <c r="AT106"/>
  <c r="CB106"/>
  <c r="AU106"/>
  <c r="CC106"/>
  <c r="AV106"/>
  <c r="CD106"/>
  <c r="AW106"/>
  <c r="CE106"/>
  <c r="CS106"/>
  <c r="AC106"/>
  <c r="BJ106"/>
  <c r="AD106"/>
  <c r="BK106"/>
  <c r="AE106"/>
  <c r="BL106"/>
  <c r="AF106"/>
  <c r="BM106"/>
  <c r="AG106"/>
  <c r="BN106"/>
  <c r="CT106"/>
  <c r="CZ106"/>
  <c r="AH106"/>
  <c r="BP106"/>
  <c r="AI106"/>
  <c r="BQ106"/>
  <c r="AJ106"/>
  <c r="BR106"/>
  <c r="AK106"/>
  <c r="BS106"/>
  <c r="AL106"/>
  <c r="BT106"/>
  <c r="BU106"/>
  <c r="BV106"/>
  <c r="BW106"/>
  <c r="BX106"/>
  <c r="BY106"/>
  <c r="AY106"/>
  <c r="CG106"/>
  <c r="AZ106"/>
  <c r="CH106"/>
  <c r="BA106"/>
  <c r="CI106"/>
  <c r="BB106"/>
  <c r="CJ106"/>
  <c r="BC106"/>
  <c r="CK106"/>
  <c r="Y106"/>
  <c r="CL106"/>
  <c r="BD106"/>
  <c r="CM106"/>
  <c r="BE106"/>
  <c r="CN106"/>
  <c r="BF106"/>
  <c r="CO106"/>
  <c r="BG106"/>
  <c r="CP106"/>
  <c r="BH106"/>
  <c r="CQ106"/>
  <c r="CU106"/>
  <c r="DA106"/>
  <c r="R106"/>
  <c r="DC106"/>
  <c r="AS107"/>
  <c r="CA107"/>
  <c r="AT107"/>
  <c r="CB107"/>
  <c r="AU107"/>
  <c r="CC107"/>
  <c r="AV107"/>
  <c r="CD107"/>
  <c r="AW107"/>
  <c r="CE107"/>
  <c r="CS107"/>
  <c r="AC107"/>
  <c r="BJ107"/>
  <c r="AD107"/>
  <c r="BK107"/>
  <c r="AE107"/>
  <c r="BL107"/>
  <c r="AF107"/>
  <c r="BM107"/>
  <c r="AG107"/>
  <c r="BN107"/>
  <c r="CT107"/>
  <c r="CZ107"/>
  <c r="AH107"/>
  <c r="BP107"/>
  <c r="AI107"/>
  <c r="BQ107"/>
  <c r="AJ107"/>
  <c r="BR107"/>
  <c r="AK107"/>
  <c r="BS107"/>
  <c r="AL107"/>
  <c r="BT107"/>
  <c r="BU107"/>
  <c r="BV107"/>
  <c r="BW107"/>
  <c r="BX107"/>
  <c r="BY107"/>
  <c r="AY107"/>
  <c r="CG107"/>
  <c r="AZ107"/>
  <c r="CH107"/>
  <c r="BA107"/>
  <c r="CI107"/>
  <c r="BB107"/>
  <c r="CJ107"/>
  <c r="BC107"/>
  <c r="CK107"/>
  <c r="Y107"/>
  <c r="CL107"/>
  <c r="BD107"/>
  <c r="CM107"/>
  <c r="BE107"/>
  <c r="CN107"/>
  <c r="BF107"/>
  <c r="CO107"/>
  <c r="BG107"/>
  <c r="CP107"/>
  <c r="BH107"/>
  <c r="CQ107"/>
  <c r="CU107"/>
  <c r="DA107"/>
  <c r="R107"/>
  <c r="DC107"/>
  <c r="AS108"/>
  <c r="CA108"/>
  <c r="AT108"/>
  <c r="CB108"/>
  <c r="AU108"/>
  <c r="CC108"/>
  <c r="AV108"/>
  <c r="CD108"/>
  <c r="AW108"/>
  <c r="CE108"/>
  <c r="CS108"/>
  <c r="AC108"/>
  <c r="BJ108"/>
  <c r="AD108"/>
  <c r="BK108"/>
  <c r="AE108"/>
  <c r="BL108"/>
  <c r="AF108"/>
  <c r="BM108"/>
  <c r="AG108"/>
  <c r="BN108"/>
  <c r="CT108"/>
  <c r="CZ108"/>
  <c r="AH108"/>
  <c r="BP108"/>
  <c r="AI108"/>
  <c r="BQ108"/>
  <c r="AJ108"/>
  <c r="BR108"/>
  <c r="AK108"/>
  <c r="BS108"/>
  <c r="AL108"/>
  <c r="BT108"/>
  <c r="BU108"/>
  <c r="BV108"/>
  <c r="BW108"/>
  <c r="BX108"/>
  <c r="BY108"/>
  <c r="AY108"/>
  <c r="CG108"/>
  <c r="AZ108"/>
  <c r="CH108"/>
  <c r="BA108"/>
  <c r="CI108"/>
  <c r="BB108"/>
  <c r="CJ108"/>
  <c r="BC108"/>
  <c r="CK108"/>
  <c r="Y108"/>
  <c r="CL108"/>
  <c r="BD108"/>
  <c r="CM108"/>
  <c r="BE108"/>
  <c r="CN108"/>
  <c r="BF108"/>
  <c r="CO108"/>
  <c r="BG108"/>
  <c r="CP108"/>
  <c r="BH108"/>
  <c r="CQ108"/>
  <c r="CU108"/>
  <c r="DA108"/>
  <c r="R108"/>
  <c r="DC108"/>
  <c r="AS109"/>
  <c r="CA109"/>
  <c r="AT109"/>
  <c r="CB109"/>
  <c r="AU109"/>
  <c r="CC109"/>
  <c r="AV109"/>
  <c r="CD109"/>
  <c r="AW109"/>
  <c r="CE109"/>
  <c r="CS109"/>
  <c r="AC109"/>
  <c r="BJ109"/>
  <c r="AD109"/>
  <c r="BK109"/>
  <c r="AE109"/>
  <c r="BL109"/>
  <c r="AF109"/>
  <c r="BM109"/>
  <c r="AG109"/>
  <c r="BN109"/>
  <c r="CT109"/>
  <c r="CZ109"/>
  <c r="AH109"/>
  <c r="BP109"/>
  <c r="AI109"/>
  <c r="BQ109"/>
  <c r="AJ109"/>
  <c r="BR109"/>
  <c r="AK109"/>
  <c r="BS109"/>
  <c r="AL109"/>
  <c r="BT109"/>
  <c r="BU109"/>
  <c r="BV109"/>
  <c r="BW109"/>
  <c r="BX109"/>
  <c r="BY109"/>
  <c r="AY109"/>
  <c r="CG109"/>
  <c r="AZ109"/>
  <c r="CH109"/>
  <c r="BA109"/>
  <c r="CI109"/>
  <c r="BB109"/>
  <c r="CJ109"/>
  <c r="BC109"/>
  <c r="CK109"/>
  <c r="Y109"/>
  <c r="CL109"/>
  <c r="BD109"/>
  <c r="CM109"/>
  <c r="BE109"/>
  <c r="CN109"/>
  <c r="BF109"/>
  <c r="CO109"/>
  <c r="BG109"/>
  <c r="CP109"/>
  <c r="BH109"/>
  <c r="CQ109"/>
  <c r="CU109"/>
  <c r="DA109"/>
  <c r="R109"/>
  <c r="DC109"/>
  <c r="AS110"/>
  <c r="CA110"/>
  <c r="AT110"/>
  <c r="CB110"/>
  <c r="AU110"/>
  <c r="CC110"/>
  <c r="AV110"/>
  <c r="CD110"/>
  <c r="AW110"/>
  <c r="CE110"/>
  <c r="CS110"/>
  <c r="AC110"/>
  <c r="BJ110"/>
  <c r="AD110"/>
  <c r="BK110"/>
  <c r="AE110"/>
  <c r="BL110"/>
  <c r="AF110"/>
  <c r="BM110"/>
  <c r="AG110"/>
  <c r="BN110"/>
  <c r="CT110"/>
  <c r="CZ110"/>
  <c r="AH110"/>
  <c r="BP110"/>
  <c r="AI110"/>
  <c r="BQ110"/>
  <c r="AJ110"/>
  <c r="BR110"/>
  <c r="AK110"/>
  <c r="BS110"/>
  <c r="AL110"/>
  <c r="BT110"/>
  <c r="BU110"/>
  <c r="BV110"/>
  <c r="BW110"/>
  <c r="BX110"/>
  <c r="BY110"/>
  <c r="AY110"/>
  <c r="CG110"/>
  <c r="AZ110"/>
  <c r="CH110"/>
  <c r="BA110"/>
  <c r="CI110"/>
  <c r="BB110"/>
  <c r="CJ110"/>
  <c r="BC110"/>
  <c r="CK110"/>
  <c r="Y110"/>
  <c r="CL110"/>
  <c r="BD110"/>
  <c r="CM110"/>
  <c r="BE110"/>
  <c r="CN110"/>
  <c r="BF110"/>
  <c r="CO110"/>
  <c r="BG110"/>
  <c r="CP110"/>
  <c r="BH110"/>
  <c r="CQ110"/>
  <c r="CU110"/>
  <c r="DA110"/>
  <c r="R110"/>
  <c r="DC110"/>
  <c r="AS111"/>
  <c r="CA111"/>
  <c r="AT111"/>
  <c r="CB111"/>
  <c r="AU111"/>
  <c r="CC111"/>
  <c r="AV111"/>
  <c r="CD111"/>
  <c r="AW111"/>
  <c r="CE111"/>
  <c r="CS111"/>
  <c r="AC111"/>
  <c r="BJ111"/>
  <c r="AD111"/>
  <c r="BK111"/>
  <c r="AE111"/>
  <c r="BL111"/>
  <c r="AF111"/>
  <c r="BM111"/>
  <c r="AG111"/>
  <c r="BN111"/>
  <c r="CT111"/>
  <c r="CZ111"/>
  <c r="AH111"/>
  <c r="BP111"/>
  <c r="AI111"/>
  <c r="BQ111"/>
  <c r="AJ111"/>
  <c r="BR111"/>
  <c r="AK111"/>
  <c r="BS111"/>
  <c r="AL111"/>
  <c r="BT111"/>
  <c r="BU111"/>
  <c r="BV111"/>
  <c r="BW111"/>
  <c r="BX111"/>
  <c r="BY111"/>
  <c r="AY111"/>
  <c r="CG111"/>
  <c r="AZ111"/>
  <c r="CH111"/>
  <c r="BA111"/>
  <c r="CI111"/>
  <c r="BB111"/>
  <c r="CJ111"/>
  <c r="BC111"/>
  <c r="CK111"/>
  <c r="Y111"/>
  <c r="CL111"/>
  <c r="BD111"/>
  <c r="CM111"/>
  <c r="BE111"/>
  <c r="CN111"/>
  <c r="BF111"/>
  <c r="CO111"/>
  <c r="BG111"/>
  <c r="CP111"/>
  <c r="BH111"/>
  <c r="CQ111"/>
  <c r="CU111"/>
  <c r="DA111"/>
  <c r="R111"/>
  <c r="DC111"/>
  <c r="AS112"/>
  <c r="CA112"/>
  <c r="AT112"/>
  <c r="CB112"/>
  <c r="AU112"/>
  <c r="CC112"/>
  <c r="AV112"/>
  <c r="CD112"/>
  <c r="AW112"/>
  <c r="CE112"/>
  <c r="CS112"/>
  <c r="AC112"/>
  <c r="BJ112"/>
  <c r="AD112"/>
  <c r="BK112"/>
  <c r="AE112"/>
  <c r="BL112"/>
  <c r="AF112"/>
  <c r="BM112"/>
  <c r="AG112"/>
  <c r="BN112"/>
  <c r="CT112"/>
  <c r="CZ112"/>
  <c r="AH112"/>
  <c r="BP112"/>
  <c r="AI112"/>
  <c r="BQ112"/>
  <c r="AJ112"/>
  <c r="BR112"/>
  <c r="AK112"/>
  <c r="BS112"/>
  <c r="AL112"/>
  <c r="BT112"/>
  <c r="BU112"/>
  <c r="BV112"/>
  <c r="BW112"/>
  <c r="BX112"/>
  <c r="BY112"/>
  <c r="AY112"/>
  <c r="CG112"/>
  <c r="AZ112"/>
  <c r="CH112"/>
  <c r="BA112"/>
  <c r="CI112"/>
  <c r="BB112"/>
  <c r="CJ112"/>
  <c r="BC112"/>
  <c r="CK112"/>
  <c r="Y112"/>
  <c r="CL112"/>
  <c r="BD112"/>
  <c r="CM112"/>
  <c r="BE112"/>
  <c r="CN112"/>
  <c r="BF112"/>
  <c r="CO112"/>
  <c r="BG112"/>
  <c r="CP112"/>
  <c r="BH112"/>
  <c r="CQ112"/>
  <c r="CU112"/>
  <c r="DA112"/>
  <c r="R112"/>
  <c r="DC112"/>
  <c r="AS113"/>
  <c r="CA113"/>
  <c r="AT113"/>
  <c r="CB113"/>
  <c r="AU113"/>
  <c r="CC113"/>
  <c r="AV113"/>
  <c r="CD113"/>
  <c r="AW113"/>
  <c r="CE113"/>
  <c r="CS113"/>
  <c r="AC113"/>
  <c r="BJ113"/>
  <c r="AD113"/>
  <c r="BK113"/>
  <c r="AE113"/>
  <c r="BL113"/>
  <c r="AF113"/>
  <c r="BM113"/>
  <c r="AG113"/>
  <c r="BN113"/>
  <c r="CT113"/>
  <c r="CZ113"/>
  <c r="AH113"/>
  <c r="BP113"/>
  <c r="AI113"/>
  <c r="BQ113"/>
  <c r="AJ113"/>
  <c r="BR113"/>
  <c r="AK113"/>
  <c r="BS113"/>
  <c r="AL113"/>
  <c r="BT113"/>
  <c r="BU113"/>
  <c r="BV113"/>
  <c r="BW113"/>
  <c r="BX113"/>
  <c r="BY113"/>
  <c r="AY113"/>
  <c r="CG113"/>
  <c r="AZ113"/>
  <c r="CH113"/>
  <c r="BA113"/>
  <c r="CI113"/>
  <c r="BB113"/>
  <c r="CJ113"/>
  <c r="BC113"/>
  <c r="CK113"/>
  <c r="Y113"/>
  <c r="CL113"/>
  <c r="BD113"/>
  <c r="CM113"/>
  <c r="BE113"/>
  <c r="CN113"/>
  <c r="BF113"/>
  <c r="CO113"/>
  <c r="BG113"/>
  <c r="CP113"/>
  <c r="BH113"/>
  <c r="CQ113"/>
  <c r="CU113"/>
  <c r="DA113"/>
  <c r="R113"/>
  <c r="DC113"/>
  <c r="AS114"/>
  <c r="CA114"/>
  <c r="AT114"/>
  <c r="CB114"/>
  <c r="AU114"/>
  <c r="CC114"/>
  <c r="AV114"/>
  <c r="CD114"/>
  <c r="AW114"/>
  <c r="CE114"/>
  <c r="CS114"/>
  <c r="AC114"/>
  <c r="BJ114"/>
  <c r="AD114"/>
  <c r="BK114"/>
  <c r="AE114"/>
  <c r="BL114"/>
  <c r="AF114"/>
  <c r="BM114"/>
  <c r="AG114"/>
  <c r="BN114"/>
  <c r="CT114"/>
  <c r="CZ114"/>
  <c r="AH114"/>
  <c r="BP114"/>
  <c r="AI114"/>
  <c r="BQ114"/>
  <c r="AJ114"/>
  <c r="BR114"/>
  <c r="AK114"/>
  <c r="BS114"/>
  <c r="AL114"/>
  <c r="BT114"/>
  <c r="BU114"/>
  <c r="BV114"/>
  <c r="BW114"/>
  <c r="BX114"/>
  <c r="BY114"/>
  <c r="AY114"/>
  <c r="CG114"/>
  <c r="AZ114"/>
  <c r="CH114"/>
  <c r="BA114"/>
  <c r="CI114"/>
  <c r="BB114"/>
  <c r="CJ114"/>
  <c r="BC114"/>
  <c r="CK114"/>
  <c r="Y114"/>
  <c r="CL114"/>
  <c r="BD114"/>
  <c r="CM114"/>
  <c r="BE114"/>
  <c r="CN114"/>
  <c r="BF114"/>
  <c r="CO114"/>
  <c r="BG114"/>
  <c r="CP114"/>
  <c r="BH114"/>
  <c r="CQ114"/>
  <c r="CU114"/>
  <c r="DA114"/>
  <c r="R114"/>
  <c r="DC114"/>
  <c r="AS115"/>
  <c r="CA115"/>
  <c r="AT115"/>
  <c r="CB115"/>
  <c r="AU115"/>
  <c r="CC115"/>
  <c r="AV115"/>
  <c r="CD115"/>
  <c r="AW115"/>
  <c r="CE115"/>
  <c r="CS115"/>
  <c r="AC115"/>
  <c r="BJ115"/>
  <c r="AD115"/>
  <c r="BK115"/>
  <c r="AE115"/>
  <c r="BL115"/>
  <c r="AF115"/>
  <c r="BM115"/>
  <c r="AG115"/>
  <c r="BN115"/>
  <c r="CT115"/>
  <c r="CZ115"/>
  <c r="AH115"/>
  <c r="BP115"/>
  <c r="AI115"/>
  <c r="BQ115"/>
  <c r="AJ115"/>
  <c r="BR115"/>
  <c r="AK115"/>
  <c r="BS115"/>
  <c r="AL115"/>
  <c r="BT115"/>
  <c r="BU115"/>
  <c r="BV115"/>
  <c r="BW115"/>
  <c r="BX115"/>
  <c r="BY115"/>
  <c r="AY115"/>
  <c r="CG115"/>
  <c r="AZ115"/>
  <c r="CH115"/>
  <c r="BA115"/>
  <c r="CI115"/>
  <c r="BB115"/>
  <c r="CJ115"/>
  <c r="BC115"/>
  <c r="CK115"/>
  <c r="Y115"/>
  <c r="CL115"/>
  <c r="BD115"/>
  <c r="CM115"/>
  <c r="BE115"/>
  <c r="CN115"/>
  <c r="BF115"/>
  <c r="CO115"/>
  <c r="BG115"/>
  <c r="CP115"/>
  <c r="BH115"/>
  <c r="CQ115"/>
  <c r="CU115"/>
  <c r="DA115"/>
  <c r="R115"/>
  <c r="DC115"/>
  <c r="AS116"/>
  <c r="CA116"/>
  <c r="AT116"/>
  <c r="CB116"/>
  <c r="AU116"/>
  <c r="CC116"/>
  <c r="AV116"/>
  <c r="CD116"/>
  <c r="AW116"/>
  <c r="CE116"/>
  <c r="CS116"/>
  <c r="AC116"/>
  <c r="BJ116"/>
  <c r="AD116"/>
  <c r="BK116"/>
  <c r="AE116"/>
  <c r="BL116"/>
  <c r="AF116"/>
  <c r="BM116"/>
  <c r="AG116"/>
  <c r="BN116"/>
  <c r="CT116"/>
  <c r="CZ116"/>
  <c r="AH116"/>
  <c r="BP116"/>
  <c r="AI116"/>
  <c r="BQ116"/>
  <c r="AJ116"/>
  <c r="BR116"/>
  <c r="AK116"/>
  <c r="BS116"/>
  <c r="AL116"/>
  <c r="BT116"/>
  <c r="BU116"/>
  <c r="BV116"/>
  <c r="BW116"/>
  <c r="BX116"/>
  <c r="BY116"/>
  <c r="AY116"/>
  <c r="CG116"/>
  <c r="AZ116"/>
  <c r="CH116"/>
  <c r="BA116"/>
  <c r="CI116"/>
  <c r="BB116"/>
  <c r="CJ116"/>
  <c r="BC116"/>
  <c r="CK116"/>
  <c r="Y116"/>
  <c r="CL116"/>
  <c r="BD116"/>
  <c r="CM116"/>
  <c r="BE116"/>
  <c r="CN116"/>
  <c r="BF116"/>
  <c r="CO116"/>
  <c r="BG116"/>
  <c r="CP116"/>
  <c r="BH116"/>
  <c r="CQ116"/>
  <c r="CU116"/>
  <c r="DA116"/>
  <c r="R116"/>
  <c r="DC116"/>
  <c r="AS117"/>
  <c r="CA117"/>
  <c r="AT117"/>
  <c r="CB117"/>
  <c r="AU117"/>
  <c r="CC117"/>
  <c r="AV117"/>
  <c r="CD117"/>
  <c r="AW117"/>
  <c r="CE117"/>
  <c r="CS117"/>
  <c r="AC117"/>
  <c r="BJ117"/>
  <c r="AD117"/>
  <c r="BK117"/>
  <c r="AE117"/>
  <c r="BL117"/>
  <c r="AF117"/>
  <c r="BM117"/>
  <c r="AG117"/>
  <c r="BN117"/>
  <c r="CT117"/>
  <c r="CZ117"/>
  <c r="AH117"/>
  <c r="BP117"/>
  <c r="AI117"/>
  <c r="BQ117"/>
  <c r="AJ117"/>
  <c r="BR117"/>
  <c r="AK117"/>
  <c r="BS117"/>
  <c r="AL117"/>
  <c r="BT117"/>
  <c r="BU117"/>
  <c r="BV117"/>
  <c r="BW117"/>
  <c r="BX117"/>
  <c r="BY117"/>
  <c r="AY117"/>
  <c r="CG117"/>
  <c r="AZ117"/>
  <c r="CH117"/>
  <c r="BA117"/>
  <c r="CI117"/>
  <c r="BB117"/>
  <c r="CJ117"/>
  <c r="BC117"/>
  <c r="CK117"/>
  <c r="Y117"/>
  <c r="CL117"/>
  <c r="BD117"/>
  <c r="CM117"/>
  <c r="BE117"/>
  <c r="CN117"/>
  <c r="BF117"/>
  <c r="CO117"/>
  <c r="BG117"/>
  <c r="CP117"/>
  <c r="BH117"/>
  <c r="CQ117"/>
  <c r="CU117"/>
  <c r="DA117"/>
  <c r="R117"/>
  <c r="DC117"/>
  <c r="AS118"/>
  <c r="CA118"/>
  <c r="AT118"/>
  <c r="CB118"/>
  <c r="AU118"/>
  <c r="CC118"/>
  <c r="AV118"/>
  <c r="CD118"/>
  <c r="AW118"/>
  <c r="CE118"/>
  <c r="CS118"/>
  <c r="AC118"/>
  <c r="BJ118"/>
  <c r="AD118"/>
  <c r="BK118"/>
  <c r="AE118"/>
  <c r="BL118"/>
  <c r="AF118"/>
  <c r="BM118"/>
  <c r="AG118"/>
  <c r="BN118"/>
  <c r="CT118"/>
  <c r="CZ118"/>
  <c r="AH118"/>
  <c r="BP118"/>
  <c r="AI118"/>
  <c r="BQ118"/>
  <c r="AJ118"/>
  <c r="BR118"/>
  <c r="AK118"/>
  <c r="BS118"/>
  <c r="AL118"/>
  <c r="BT118"/>
  <c r="BU118"/>
  <c r="BV118"/>
  <c r="BW118"/>
  <c r="BX118"/>
  <c r="BY118"/>
  <c r="AY118"/>
  <c r="CG118"/>
  <c r="AZ118"/>
  <c r="CH118"/>
  <c r="BA118"/>
  <c r="CI118"/>
  <c r="BB118"/>
  <c r="CJ118"/>
  <c r="BC118"/>
  <c r="CK118"/>
  <c r="Y118"/>
  <c r="CL118"/>
  <c r="BD118"/>
  <c r="CM118"/>
  <c r="BE118"/>
  <c r="CN118"/>
  <c r="BF118"/>
  <c r="CO118"/>
  <c r="BG118"/>
  <c r="CP118"/>
  <c r="BH118"/>
  <c r="CQ118"/>
  <c r="CU118"/>
  <c r="DA118"/>
  <c r="R118"/>
  <c r="DC118"/>
  <c r="AS119"/>
  <c r="CA119"/>
  <c r="AT119"/>
  <c r="CB119"/>
  <c r="AU119"/>
  <c r="CC119"/>
  <c r="AV119"/>
  <c r="CD119"/>
  <c r="AW119"/>
  <c r="CE119"/>
  <c r="CS119"/>
  <c r="AC119"/>
  <c r="BJ119"/>
  <c r="AD119"/>
  <c r="BK119"/>
  <c r="AE119"/>
  <c r="BL119"/>
  <c r="AF119"/>
  <c r="BM119"/>
  <c r="AG119"/>
  <c r="BN119"/>
  <c r="CT119"/>
  <c r="CZ119"/>
  <c r="AH119"/>
  <c r="BP119"/>
  <c r="AI119"/>
  <c r="BQ119"/>
  <c r="AJ119"/>
  <c r="BR119"/>
  <c r="AK119"/>
  <c r="BS119"/>
  <c r="AL119"/>
  <c r="BT119"/>
  <c r="BU119"/>
  <c r="BV119"/>
  <c r="BW119"/>
  <c r="BX119"/>
  <c r="BY119"/>
  <c r="AY119"/>
  <c r="CG119"/>
  <c r="AZ119"/>
  <c r="CH119"/>
  <c r="BA119"/>
  <c r="CI119"/>
  <c r="BB119"/>
  <c r="CJ119"/>
  <c r="BC119"/>
  <c r="CK119"/>
  <c r="Y119"/>
  <c r="CL119"/>
  <c r="BD119"/>
  <c r="CM119"/>
  <c r="BE119"/>
  <c r="CN119"/>
  <c r="BF119"/>
  <c r="CO119"/>
  <c r="BG119"/>
  <c r="CP119"/>
  <c r="BH119"/>
  <c r="CQ119"/>
  <c r="CU119"/>
  <c r="DA119"/>
  <c r="R119"/>
  <c r="DC119"/>
  <c r="AS120"/>
  <c r="CA120"/>
  <c r="AT120"/>
  <c r="CB120"/>
  <c r="AU120"/>
  <c r="CC120"/>
  <c r="AV120"/>
  <c r="CD120"/>
  <c r="AW120"/>
  <c r="CE120"/>
  <c r="CS120"/>
  <c r="AC120"/>
  <c r="BJ120"/>
  <c r="AD120"/>
  <c r="BK120"/>
  <c r="AE120"/>
  <c r="BL120"/>
  <c r="AF120"/>
  <c r="BM120"/>
  <c r="AG120"/>
  <c r="BN120"/>
  <c r="CT120"/>
  <c r="CZ120"/>
  <c r="AH120"/>
  <c r="BP120"/>
  <c r="AI120"/>
  <c r="BQ120"/>
  <c r="AJ120"/>
  <c r="BR120"/>
  <c r="AK120"/>
  <c r="BS120"/>
  <c r="AL120"/>
  <c r="BT120"/>
  <c r="BU120"/>
  <c r="BV120"/>
  <c r="BW120"/>
  <c r="BX120"/>
  <c r="BY120"/>
  <c r="AY120"/>
  <c r="CG120"/>
  <c r="AZ120"/>
  <c r="CH120"/>
  <c r="BA120"/>
  <c r="CI120"/>
  <c r="BB120"/>
  <c r="CJ120"/>
  <c r="BC120"/>
  <c r="CK120"/>
  <c r="Y120"/>
  <c r="CL120"/>
  <c r="BD120"/>
  <c r="CM120"/>
  <c r="BE120"/>
  <c r="CN120"/>
  <c r="BF120"/>
  <c r="CO120"/>
  <c r="BG120"/>
  <c r="CP120"/>
  <c r="BH120"/>
  <c r="CQ120"/>
  <c r="CU120"/>
  <c r="DA120"/>
  <c r="R120"/>
  <c r="DC120"/>
  <c r="AS121"/>
  <c r="CA121"/>
  <c r="AT121"/>
  <c r="CB121"/>
  <c r="AU121"/>
  <c r="CC121"/>
  <c r="AV121"/>
  <c r="CD121"/>
  <c r="AW121"/>
  <c r="CE121"/>
  <c r="CS121"/>
  <c r="AC121"/>
  <c r="BJ121"/>
  <c r="AD121"/>
  <c r="BK121"/>
  <c r="AE121"/>
  <c r="BL121"/>
  <c r="AF121"/>
  <c r="BM121"/>
  <c r="AG121"/>
  <c r="BN121"/>
  <c r="CT121"/>
  <c r="CZ121"/>
  <c r="AH121"/>
  <c r="BP121"/>
  <c r="AI121"/>
  <c r="BQ121"/>
  <c r="AJ121"/>
  <c r="BR121"/>
  <c r="AK121"/>
  <c r="BS121"/>
  <c r="AL121"/>
  <c r="BT121"/>
  <c r="BU121"/>
  <c r="BV121"/>
  <c r="BW121"/>
  <c r="BX121"/>
  <c r="BY121"/>
  <c r="AY121"/>
  <c r="CG121"/>
  <c r="AZ121"/>
  <c r="CH121"/>
  <c r="BA121"/>
  <c r="CI121"/>
  <c r="BB121"/>
  <c r="CJ121"/>
  <c r="BC121"/>
  <c r="CK121"/>
  <c r="Y121"/>
  <c r="CL121"/>
  <c r="BD121"/>
  <c r="CM121"/>
  <c r="BE121"/>
  <c r="CN121"/>
  <c r="BF121"/>
  <c r="CO121"/>
  <c r="BG121"/>
  <c r="CP121"/>
  <c r="BH121"/>
  <c r="CQ121"/>
  <c r="CU121"/>
  <c r="DA121"/>
  <c r="R121"/>
  <c r="DC121"/>
  <c r="AS122"/>
  <c r="CA122"/>
  <c r="AT122"/>
  <c r="CB122"/>
  <c r="AU122"/>
  <c r="CC122"/>
  <c r="AV122"/>
  <c r="CD122"/>
  <c r="AW122"/>
  <c r="CE122"/>
  <c r="CS122"/>
  <c r="AC122"/>
  <c r="BJ122"/>
  <c r="AD122"/>
  <c r="BK122"/>
  <c r="AE122"/>
  <c r="BL122"/>
  <c r="AF122"/>
  <c r="BM122"/>
  <c r="AG122"/>
  <c r="BN122"/>
  <c r="CT122"/>
  <c r="CZ122"/>
  <c r="AH122"/>
  <c r="BP122"/>
  <c r="AI122"/>
  <c r="BQ122"/>
  <c r="AJ122"/>
  <c r="BR122"/>
  <c r="AK122"/>
  <c r="BS122"/>
  <c r="AL122"/>
  <c r="BT122"/>
  <c r="BU122"/>
  <c r="BV122"/>
  <c r="BW122"/>
  <c r="BX122"/>
  <c r="BY122"/>
  <c r="AY122"/>
  <c r="CG122"/>
  <c r="AZ122"/>
  <c r="CH122"/>
  <c r="BA122"/>
  <c r="CI122"/>
  <c r="BB122"/>
  <c r="CJ122"/>
  <c r="BC122"/>
  <c r="CK122"/>
  <c r="Y122"/>
  <c r="CL122"/>
  <c r="BD122"/>
  <c r="CM122"/>
  <c r="BE122"/>
  <c r="CN122"/>
  <c r="BF122"/>
  <c r="CO122"/>
  <c r="BG122"/>
  <c r="CP122"/>
  <c r="BH122"/>
  <c r="CQ122"/>
  <c r="CU122"/>
  <c r="DA122"/>
  <c r="R122"/>
  <c r="DC122"/>
  <c r="AS123"/>
  <c r="CA123"/>
  <c r="AT123"/>
  <c r="CB123"/>
  <c r="AU123"/>
  <c r="CC123"/>
  <c r="AV123"/>
  <c r="CD123"/>
  <c r="AW123"/>
  <c r="CE123"/>
  <c r="CS123"/>
  <c r="AC123"/>
  <c r="BJ123"/>
  <c r="AD123"/>
  <c r="BK123"/>
  <c r="AE123"/>
  <c r="BL123"/>
  <c r="AF123"/>
  <c r="BM123"/>
  <c r="AG123"/>
  <c r="BN123"/>
  <c r="CT123"/>
  <c r="CZ123"/>
  <c r="AH123"/>
  <c r="BP123"/>
  <c r="AI123"/>
  <c r="BQ123"/>
  <c r="AJ123"/>
  <c r="BR123"/>
  <c r="AK123"/>
  <c r="BS123"/>
  <c r="AL123"/>
  <c r="BT123"/>
  <c r="BU123"/>
  <c r="BV123"/>
  <c r="BW123"/>
  <c r="BX123"/>
  <c r="BY123"/>
  <c r="AY123"/>
  <c r="CG123"/>
  <c r="AZ123"/>
  <c r="CH123"/>
  <c r="BA123"/>
  <c r="CI123"/>
  <c r="BB123"/>
  <c r="CJ123"/>
  <c r="BC123"/>
  <c r="CK123"/>
  <c r="Y123"/>
  <c r="CL123"/>
  <c r="BD123"/>
  <c r="CM123"/>
  <c r="BE123"/>
  <c r="CN123"/>
  <c r="BF123"/>
  <c r="CO123"/>
  <c r="BG123"/>
  <c r="CP123"/>
  <c r="BH123"/>
  <c r="CQ123"/>
  <c r="CU123"/>
  <c r="DA123"/>
  <c r="R123"/>
  <c r="DC123"/>
  <c r="AS124"/>
  <c r="CA124"/>
  <c r="AT124"/>
  <c r="CB124"/>
  <c r="AU124"/>
  <c r="CC124"/>
  <c r="AV124"/>
  <c r="CD124"/>
  <c r="AW124"/>
  <c r="CE124"/>
  <c r="CS124"/>
  <c r="AC124"/>
  <c r="BJ124"/>
  <c r="AD124"/>
  <c r="BK124"/>
  <c r="AE124"/>
  <c r="BL124"/>
  <c r="AF124"/>
  <c r="BM124"/>
  <c r="AG124"/>
  <c r="BN124"/>
  <c r="CT124"/>
  <c r="CZ124"/>
  <c r="AH124"/>
  <c r="BP124"/>
  <c r="AI124"/>
  <c r="BQ124"/>
  <c r="AJ124"/>
  <c r="BR124"/>
  <c r="AK124"/>
  <c r="BS124"/>
  <c r="AL124"/>
  <c r="BT124"/>
  <c r="BU124"/>
  <c r="BV124"/>
  <c r="BW124"/>
  <c r="BX124"/>
  <c r="BY124"/>
  <c r="AY124"/>
  <c r="CG124"/>
  <c r="AZ124"/>
  <c r="CH124"/>
  <c r="BA124"/>
  <c r="CI124"/>
  <c r="BB124"/>
  <c r="CJ124"/>
  <c r="BC124"/>
  <c r="CK124"/>
  <c r="Y124"/>
  <c r="CL124"/>
  <c r="BD124"/>
  <c r="CM124"/>
  <c r="BE124"/>
  <c r="CN124"/>
  <c r="BF124"/>
  <c r="CO124"/>
  <c r="BG124"/>
  <c r="CP124"/>
  <c r="BH124"/>
  <c r="CQ124"/>
  <c r="CU124"/>
  <c r="DA124"/>
  <c r="R124"/>
  <c r="DC124"/>
  <c r="AS125"/>
  <c r="CA125"/>
  <c r="AT125"/>
  <c r="CB125"/>
  <c r="AU125"/>
  <c r="CC125"/>
  <c r="AV125"/>
  <c r="CD125"/>
  <c r="AW125"/>
  <c r="CE125"/>
  <c r="CS125"/>
  <c r="AC125"/>
  <c r="BJ125"/>
  <c r="AD125"/>
  <c r="BK125"/>
  <c r="AE125"/>
  <c r="BL125"/>
  <c r="AF125"/>
  <c r="BM125"/>
  <c r="AG125"/>
  <c r="BN125"/>
  <c r="CT125"/>
  <c r="CZ125"/>
  <c r="AH125"/>
  <c r="BP125"/>
  <c r="AI125"/>
  <c r="BQ125"/>
  <c r="AJ125"/>
  <c r="BR125"/>
  <c r="AK125"/>
  <c r="BS125"/>
  <c r="AL125"/>
  <c r="BT125"/>
  <c r="BU125"/>
  <c r="BV125"/>
  <c r="BW125"/>
  <c r="BX125"/>
  <c r="BY125"/>
  <c r="AY125"/>
  <c r="CG125"/>
  <c r="AZ125"/>
  <c r="CH125"/>
  <c r="BA125"/>
  <c r="CI125"/>
  <c r="BB125"/>
  <c r="CJ125"/>
  <c r="BC125"/>
  <c r="CK125"/>
  <c r="Y125"/>
  <c r="CL125"/>
  <c r="BD125"/>
  <c r="CM125"/>
  <c r="BE125"/>
  <c r="CN125"/>
  <c r="BF125"/>
  <c r="CO125"/>
  <c r="BG125"/>
  <c r="CP125"/>
  <c r="BH125"/>
  <c r="CQ125"/>
  <c r="CU125"/>
  <c r="DA125"/>
  <c r="R125"/>
  <c r="DC125"/>
  <c r="AS126"/>
  <c r="CA126"/>
  <c r="AT126"/>
  <c r="CB126"/>
  <c r="AU126"/>
  <c r="CC126"/>
  <c r="AV126"/>
  <c r="CD126"/>
  <c r="AW126"/>
  <c r="CE126"/>
  <c r="CS126"/>
  <c r="AC126"/>
  <c r="BJ126"/>
  <c r="AD126"/>
  <c r="BK126"/>
  <c r="AE126"/>
  <c r="BL126"/>
  <c r="AF126"/>
  <c r="BM126"/>
  <c r="AG126"/>
  <c r="BN126"/>
  <c r="CT126"/>
  <c r="CZ126"/>
  <c r="AH126"/>
  <c r="BP126"/>
  <c r="AI126"/>
  <c r="BQ126"/>
  <c r="AJ126"/>
  <c r="BR126"/>
  <c r="AK126"/>
  <c r="BS126"/>
  <c r="AL126"/>
  <c r="BT126"/>
  <c r="BU126"/>
  <c r="BV126"/>
  <c r="BW126"/>
  <c r="BX126"/>
  <c r="BY126"/>
  <c r="AY126"/>
  <c r="CG126"/>
  <c r="AZ126"/>
  <c r="CH126"/>
  <c r="BA126"/>
  <c r="CI126"/>
  <c r="BB126"/>
  <c r="CJ126"/>
  <c r="BC126"/>
  <c r="CK126"/>
  <c r="Y126"/>
  <c r="CL126"/>
  <c r="BD126"/>
  <c r="CM126"/>
  <c r="BE126"/>
  <c r="CN126"/>
  <c r="BF126"/>
  <c r="CO126"/>
  <c r="BG126"/>
  <c r="CP126"/>
  <c r="BH126"/>
  <c r="CQ126"/>
  <c r="CU126"/>
  <c r="DA126"/>
  <c r="R126"/>
  <c r="DC126"/>
  <c r="AS127"/>
  <c r="CA127"/>
  <c r="AT127"/>
  <c r="CB127"/>
  <c r="AU127"/>
  <c r="CC127"/>
  <c r="AV127"/>
  <c r="CD127"/>
  <c r="AW127"/>
  <c r="CE127"/>
  <c r="CS127"/>
  <c r="AC127"/>
  <c r="BJ127"/>
  <c r="AD127"/>
  <c r="BK127"/>
  <c r="AE127"/>
  <c r="BL127"/>
  <c r="AF127"/>
  <c r="BM127"/>
  <c r="AG127"/>
  <c r="BN127"/>
  <c r="CT127"/>
  <c r="CZ127"/>
  <c r="AH127"/>
  <c r="BP127"/>
  <c r="AI127"/>
  <c r="BQ127"/>
  <c r="AJ127"/>
  <c r="BR127"/>
  <c r="AK127"/>
  <c r="BS127"/>
  <c r="AL127"/>
  <c r="BT127"/>
  <c r="BU127"/>
  <c r="BV127"/>
  <c r="BW127"/>
  <c r="BX127"/>
  <c r="BY127"/>
  <c r="AY127"/>
  <c r="CG127"/>
  <c r="AZ127"/>
  <c r="CH127"/>
  <c r="BA127"/>
  <c r="CI127"/>
  <c r="BB127"/>
  <c r="CJ127"/>
  <c r="BC127"/>
  <c r="CK127"/>
  <c r="Y127"/>
  <c r="CL127"/>
  <c r="BD127"/>
  <c r="CM127"/>
  <c r="BE127"/>
  <c r="CN127"/>
  <c r="BF127"/>
  <c r="CO127"/>
  <c r="BG127"/>
  <c r="CP127"/>
  <c r="BH127"/>
  <c r="CQ127"/>
  <c r="CU127"/>
  <c r="DA127"/>
  <c r="R127"/>
  <c r="DC127"/>
  <c r="AS128"/>
  <c r="CA128"/>
  <c r="AT128"/>
  <c r="CB128"/>
  <c r="AU128"/>
  <c r="CC128"/>
  <c r="AV128"/>
  <c r="CD128"/>
  <c r="AW128"/>
  <c r="CE128"/>
  <c r="CS128"/>
  <c r="AC128"/>
  <c r="BJ128"/>
  <c r="AD128"/>
  <c r="BK128"/>
  <c r="AE128"/>
  <c r="BL128"/>
  <c r="AF128"/>
  <c r="BM128"/>
  <c r="AG128"/>
  <c r="BN128"/>
  <c r="CT128"/>
  <c r="CZ128"/>
  <c r="AH128"/>
  <c r="BP128"/>
  <c r="AI128"/>
  <c r="BQ128"/>
  <c r="AJ128"/>
  <c r="BR128"/>
  <c r="AK128"/>
  <c r="BS128"/>
  <c r="AL128"/>
  <c r="BT128"/>
  <c r="BU128"/>
  <c r="BV128"/>
  <c r="BW128"/>
  <c r="BX128"/>
  <c r="BY128"/>
  <c r="AY128"/>
  <c r="CG128"/>
  <c r="AZ128"/>
  <c r="CH128"/>
  <c r="BA128"/>
  <c r="CI128"/>
  <c r="BB128"/>
  <c r="CJ128"/>
  <c r="BC128"/>
  <c r="CK128"/>
  <c r="Y128"/>
  <c r="CL128"/>
  <c r="BD128"/>
  <c r="CM128"/>
  <c r="BE128"/>
  <c r="CN128"/>
  <c r="BF128"/>
  <c r="CO128"/>
  <c r="BG128"/>
  <c r="CP128"/>
  <c r="BH128"/>
  <c r="CQ128"/>
  <c r="CU128"/>
  <c r="DA128"/>
  <c r="R128"/>
  <c r="DC128"/>
  <c r="AS129"/>
  <c r="CA129"/>
  <c r="AT129"/>
  <c r="CB129"/>
  <c r="AU129"/>
  <c r="CC129"/>
  <c r="AV129"/>
  <c r="CD129"/>
  <c r="AW129"/>
  <c r="CE129"/>
  <c r="CS129"/>
  <c r="AC129"/>
  <c r="BJ129"/>
  <c r="AD129"/>
  <c r="BK129"/>
  <c r="AE129"/>
  <c r="BL129"/>
  <c r="AF129"/>
  <c r="BM129"/>
  <c r="AG129"/>
  <c r="BN129"/>
  <c r="CT129"/>
  <c r="CZ129"/>
  <c r="AH129"/>
  <c r="BP129"/>
  <c r="AI129"/>
  <c r="BQ129"/>
  <c r="AJ129"/>
  <c r="BR129"/>
  <c r="AK129"/>
  <c r="BS129"/>
  <c r="AL129"/>
  <c r="BT129"/>
  <c r="BU129"/>
  <c r="BV129"/>
  <c r="BW129"/>
  <c r="BX129"/>
  <c r="BY129"/>
  <c r="AY129"/>
  <c r="CG129"/>
  <c r="AZ129"/>
  <c r="CH129"/>
  <c r="BA129"/>
  <c r="CI129"/>
  <c r="BB129"/>
  <c r="CJ129"/>
  <c r="BC129"/>
  <c r="CK129"/>
  <c r="Y129"/>
  <c r="CL129"/>
  <c r="BD129"/>
  <c r="CM129"/>
  <c r="BE129"/>
  <c r="CN129"/>
  <c r="BF129"/>
  <c r="CO129"/>
  <c r="BG129"/>
  <c r="CP129"/>
  <c r="BH129"/>
  <c r="CQ129"/>
  <c r="CU129"/>
  <c r="DA129"/>
  <c r="R129"/>
  <c r="DC129"/>
  <c r="AS130"/>
  <c r="CA130"/>
  <c r="AT130"/>
  <c r="CB130"/>
  <c r="AU130"/>
  <c r="CC130"/>
  <c r="AV130"/>
  <c r="CD130"/>
  <c r="AW130"/>
  <c r="CE130"/>
  <c r="CS130"/>
  <c r="AC130"/>
  <c r="BJ130"/>
  <c r="AD130"/>
  <c r="BK130"/>
  <c r="AE130"/>
  <c r="BL130"/>
  <c r="AF130"/>
  <c r="BM130"/>
  <c r="AG130"/>
  <c r="BN130"/>
  <c r="CT130"/>
  <c r="CZ130"/>
  <c r="AH130"/>
  <c r="BP130"/>
  <c r="AI130"/>
  <c r="BQ130"/>
  <c r="AJ130"/>
  <c r="BR130"/>
  <c r="AK130"/>
  <c r="BS130"/>
  <c r="AL130"/>
  <c r="BT130"/>
  <c r="BU130"/>
  <c r="BV130"/>
  <c r="BW130"/>
  <c r="BX130"/>
  <c r="BY130"/>
  <c r="AY130"/>
  <c r="CG130"/>
  <c r="AZ130"/>
  <c r="CH130"/>
  <c r="BA130"/>
  <c r="CI130"/>
  <c r="BB130"/>
  <c r="CJ130"/>
  <c r="BC130"/>
  <c r="CK130"/>
  <c r="Y130"/>
  <c r="CL130"/>
  <c r="BD130"/>
  <c r="CM130"/>
  <c r="BE130"/>
  <c r="CN130"/>
  <c r="BF130"/>
  <c r="CO130"/>
  <c r="BG130"/>
  <c r="CP130"/>
  <c r="BH130"/>
  <c r="CQ130"/>
  <c r="CU130"/>
  <c r="DA130"/>
  <c r="R130"/>
  <c r="DC130"/>
  <c r="AS131"/>
  <c r="CA131"/>
  <c r="AT131"/>
  <c r="CB131"/>
  <c r="AU131"/>
  <c r="CC131"/>
  <c r="AV131"/>
  <c r="CD131"/>
  <c r="AW131"/>
  <c r="CE131"/>
  <c r="CS131"/>
  <c r="AC131"/>
  <c r="BJ131"/>
  <c r="AD131"/>
  <c r="BK131"/>
  <c r="AE131"/>
  <c r="BL131"/>
  <c r="AF131"/>
  <c r="BM131"/>
  <c r="AG131"/>
  <c r="BN131"/>
  <c r="CT131"/>
  <c r="CZ131"/>
  <c r="AH131"/>
  <c r="BP131"/>
  <c r="AI131"/>
  <c r="BQ131"/>
  <c r="AJ131"/>
  <c r="BR131"/>
  <c r="AK131"/>
  <c r="BS131"/>
  <c r="AL131"/>
  <c r="BT131"/>
  <c r="BU131"/>
  <c r="BV131"/>
  <c r="BW131"/>
  <c r="BX131"/>
  <c r="BY131"/>
  <c r="AY131"/>
  <c r="CG131"/>
  <c r="AZ131"/>
  <c r="CH131"/>
  <c r="BA131"/>
  <c r="CI131"/>
  <c r="BB131"/>
  <c r="CJ131"/>
  <c r="BC131"/>
  <c r="CK131"/>
  <c r="Y131"/>
  <c r="CL131"/>
  <c r="BD131"/>
  <c r="CM131"/>
  <c r="BE131"/>
  <c r="CN131"/>
  <c r="BF131"/>
  <c r="CO131"/>
  <c r="BG131"/>
  <c r="CP131"/>
  <c r="BH131"/>
  <c r="CQ131"/>
  <c r="CU131"/>
  <c r="DA131"/>
  <c r="R131"/>
  <c r="DC131"/>
  <c r="AS132"/>
  <c r="CA132"/>
  <c r="AT132"/>
  <c r="CB132"/>
  <c r="AU132"/>
  <c r="CC132"/>
  <c r="AV132"/>
  <c r="CD132"/>
  <c r="AW132"/>
  <c r="CE132"/>
  <c r="CS132"/>
  <c r="AC132"/>
  <c r="BJ132"/>
  <c r="AD132"/>
  <c r="BK132"/>
  <c r="AE132"/>
  <c r="BL132"/>
  <c r="AF132"/>
  <c r="BM132"/>
  <c r="AG132"/>
  <c r="BN132"/>
  <c r="CT132"/>
  <c r="CZ132"/>
  <c r="AH132"/>
  <c r="BP132"/>
  <c r="AI132"/>
  <c r="BQ132"/>
  <c r="AJ132"/>
  <c r="BR132"/>
  <c r="AK132"/>
  <c r="BS132"/>
  <c r="AL132"/>
  <c r="BT132"/>
  <c r="BU132"/>
  <c r="BV132"/>
  <c r="BW132"/>
  <c r="BX132"/>
  <c r="BY132"/>
  <c r="AY132"/>
  <c r="CG132"/>
  <c r="AZ132"/>
  <c r="CH132"/>
  <c r="BA132"/>
  <c r="CI132"/>
  <c r="BB132"/>
  <c r="CJ132"/>
  <c r="BC132"/>
  <c r="CK132"/>
  <c r="Y132"/>
  <c r="CL132"/>
  <c r="BD132"/>
  <c r="CM132"/>
  <c r="BE132"/>
  <c r="CN132"/>
  <c r="BF132"/>
  <c r="CO132"/>
  <c r="BG132"/>
  <c r="CP132"/>
  <c r="BH132"/>
  <c r="CQ132"/>
  <c r="CU132"/>
  <c r="DA132"/>
  <c r="R132"/>
  <c r="DC132"/>
  <c r="AS133"/>
  <c r="CA133"/>
  <c r="AT133"/>
  <c r="CB133"/>
  <c r="AU133"/>
  <c r="CC133"/>
  <c r="AV133"/>
  <c r="CD133"/>
  <c r="AW133"/>
  <c r="CE133"/>
  <c r="CS133"/>
  <c r="AC133"/>
  <c r="BJ133"/>
  <c r="AD133"/>
  <c r="BK133"/>
  <c r="AE133"/>
  <c r="BL133"/>
  <c r="AF133"/>
  <c r="BM133"/>
  <c r="AG133"/>
  <c r="BN133"/>
  <c r="CT133"/>
  <c r="CZ133"/>
  <c r="AH133"/>
  <c r="BP133"/>
  <c r="AI133"/>
  <c r="BQ133"/>
  <c r="AJ133"/>
  <c r="BR133"/>
  <c r="AK133"/>
  <c r="BS133"/>
  <c r="AL133"/>
  <c r="BT133"/>
  <c r="BU133"/>
  <c r="BV133"/>
  <c r="BW133"/>
  <c r="BX133"/>
  <c r="BY133"/>
  <c r="AY133"/>
  <c r="CG133"/>
  <c r="AZ133"/>
  <c r="CH133"/>
  <c r="BA133"/>
  <c r="CI133"/>
  <c r="BB133"/>
  <c r="CJ133"/>
  <c r="BC133"/>
  <c r="CK133"/>
  <c r="Y133"/>
  <c r="CL133"/>
  <c r="BD133"/>
  <c r="CM133"/>
  <c r="BE133"/>
  <c r="CN133"/>
  <c r="BF133"/>
  <c r="CO133"/>
  <c r="BG133"/>
  <c r="CP133"/>
  <c r="BH133"/>
  <c r="CQ133"/>
  <c r="CU133"/>
  <c r="DA133"/>
  <c r="R133"/>
  <c r="DC133"/>
  <c r="AS134"/>
  <c r="CA134"/>
  <c r="AT134"/>
  <c r="CB134"/>
  <c r="AU134"/>
  <c r="CC134"/>
  <c r="AV134"/>
  <c r="CD134"/>
  <c r="AW134"/>
  <c r="CE134"/>
  <c r="CS134"/>
  <c r="AC134"/>
  <c r="BJ134"/>
  <c r="AD134"/>
  <c r="BK134"/>
  <c r="AE134"/>
  <c r="BL134"/>
  <c r="AF134"/>
  <c r="BM134"/>
  <c r="AG134"/>
  <c r="BN134"/>
  <c r="CT134"/>
  <c r="CZ134"/>
  <c r="AH134"/>
  <c r="BP134"/>
  <c r="AI134"/>
  <c r="BQ134"/>
  <c r="AJ134"/>
  <c r="BR134"/>
  <c r="AK134"/>
  <c r="BS134"/>
  <c r="AL134"/>
  <c r="BT134"/>
  <c r="BU134"/>
  <c r="BV134"/>
  <c r="BW134"/>
  <c r="BX134"/>
  <c r="BY134"/>
  <c r="AY134"/>
  <c r="CG134"/>
  <c r="AZ134"/>
  <c r="CH134"/>
  <c r="BA134"/>
  <c r="CI134"/>
  <c r="BB134"/>
  <c r="CJ134"/>
  <c r="BC134"/>
  <c r="CK134"/>
  <c r="Y134"/>
  <c r="CL134"/>
  <c r="BD134"/>
  <c r="CM134"/>
  <c r="BE134"/>
  <c r="CN134"/>
  <c r="BF134"/>
  <c r="CO134"/>
  <c r="BG134"/>
  <c r="CP134"/>
  <c r="BH134"/>
  <c r="CQ134"/>
  <c r="CU134"/>
  <c r="DA134"/>
  <c r="R134"/>
  <c r="DC134"/>
  <c r="AS135"/>
  <c r="CA135"/>
  <c r="AT135"/>
  <c r="CB135"/>
  <c r="AU135"/>
  <c r="CC135"/>
  <c r="AV135"/>
  <c r="CD135"/>
  <c r="AW135"/>
  <c r="CE135"/>
  <c r="CS135"/>
  <c r="AC135"/>
  <c r="BJ135"/>
  <c r="AD135"/>
  <c r="BK135"/>
  <c r="AE135"/>
  <c r="BL135"/>
  <c r="AF135"/>
  <c r="BM135"/>
  <c r="AG135"/>
  <c r="BN135"/>
  <c r="CT135"/>
  <c r="CZ135"/>
  <c r="AH135"/>
  <c r="BP135"/>
  <c r="AI135"/>
  <c r="BQ135"/>
  <c r="AJ135"/>
  <c r="BR135"/>
  <c r="AK135"/>
  <c r="BS135"/>
  <c r="AL135"/>
  <c r="BT135"/>
  <c r="BU135"/>
  <c r="BV135"/>
  <c r="BW135"/>
  <c r="BX135"/>
  <c r="BY135"/>
  <c r="AY135"/>
  <c r="CG135"/>
  <c r="AZ135"/>
  <c r="CH135"/>
  <c r="BA135"/>
  <c r="CI135"/>
  <c r="BB135"/>
  <c r="CJ135"/>
  <c r="BC135"/>
  <c r="CK135"/>
  <c r="Y135"/>
  <c r="CL135"/>
  <c r="BD135"/>
  <c r="CM135"/>
  <c r="BE135"/>
  <c r="CN135"/>
  <c r="BF135"/>
  <c r="CO135"/>
  <c r="BG135"/>
  <c r="CP135"/>
  <c r="BH135"/>
  <c r="CQ135"/>
  <c r="CU135"/>
  <c r="DA135"/>
  <c r="R135"/>
  <c r="DC135"/>
  <c r="AS136"/>
  <c r="CA136"/>
  <c r="AT136"/>
  <c r="CB136"/>
  <c r="AU136"/>
  <c r="CC136"/>
  <c r="AV136"/>
  <c r="CD136"/>
  <c r="AW136"/>
  <c r="CE136"/>
  <c r="CS136"/>
  <c r="AC136"/>
  <c r="BJ136"/>
  <c r="AD136"/>
  <c r="BK136"/>
  <c r="AE136"/>
  <c r="BL136"/>
  <c r="AF136"/>
  <c r="BM136"/>
  <c r="AG136"/>
  <c r="BN136"/>
  <c r="CT136"/>
  <c r="CZ136"/>
  <c r="AH136"/>
  <c r="BP136"/>
  <c r="AI136"/>
  <c r="BQ136"/>
  <c r="AJ136"/>
  <c r="BR136"/>
  <c r="AK136"/>
  <c r="BS136"/>
  <c r="AL136"/>
  <c r="BT136"/>
  <c r="BU136"/>
  <c r="BV136"/>
  <c r="BW136"/>
  <c r="BX136"/>
  <c r="BY136"/>
  <c r="AY136"/>
  <c r="CG136"/>
  <c r="AZ136"/>
  <c r="CH136"/>
  <c r="BA136"/>
  <c r="CI136"/>
  <c r="BB136"/>
  <c r="CJ136"/>
  <c r="BC136"/>
  <c r="CK136"/>
  <c r="Y136"/>
  <c r="CL136"/>
  <c r="BD136"/>
  <c r="CM136"/>
  <c r="BE136"/>
  <c r="CN136"/>
  <c r="BF136"/>
  <c r="CO136"/>
  <c r="BG136"/>
  <c r="CP136"/>
  <c r="BH136"/>
  <c r="CQ136"/>
  <c r="CU136"/>
  <c r="DA136"/>
  <c r="R136"/>
  <c r="DC136"/>
  <c r="AS137"/>
  <c r="CA137"/>
  <c r="AT137"/>
  <c r="CB137"/>
  <c r="AU137"/>
  <c r="CC137"/>
  <c r="AV137"/>
  <c r="CD137"/>
  <c r="AW137"/>
  <c r="CE137"/>
  <c r="CS137"/>
  <c r="AC137"/>
  <c r="BJ137"/>
  <c r="AD137"/>
  <c r="BK137"/>
  <c r="AE137"/>
  <c r="BL137"/>
  <c r="AF137"/>
  <c r="BM137"/>
  <c r="AG137"/>
  <c r="BN137"/>
  <c r="CT137"/>
  <c r="CZ137"/>
  <c r="AH137"/>
  <c r="BP137"/>
  <c r="AI137"/>
  <c r="BQ137"/>
  <c r="AJ137"/>
  <c r="BR137"/>
  <c r="AK137"/>
  <c r="BS137"/>
  <c r="AL137"/>
  <c r="BT137"/>
  <c r="BU137"/>
  <c r="BV137"/>
  <c r="BW137"/>
  <c r="BX137"/>
  <c r="BY137"/>
  <c r="AY137"/>
  <c r="CG137"/>
  <c r="AZ137"/>
  <c r="CH137"/>
  <c r="BA137"/>
  <c r="CI137"/>
  <c r="BB137"/>
  <c r="CJ137"/>
  <c r="BC137"/>
  <c r="CK137"/>
  <c r="Y137"/>
  <c r="CL137"/>
  <c r="BD137"/>
  <c r="CM137"/>
  <c r="BE137"/>
  <c r="CN137"/>
  <c r="BF137"/>
  <c r="CO137"/>
  <c r="BG137"/>
  <c r="CP137"/>
  <c r="BH137"/>
  <c r="CQ137"/>
  <c r="CU137"/>
  <c r="DA137"/>
  <c r="R137"/>
  <c r="DC137"/>
  <c r="AS138"/>
  <c r="CA138"/>
  <c r="AT138"/>
  <c r="CB138"/>
  <c r="AU138"/>
  <c r="CC138"/>
  <c r="AV138"/>
  <c r="CD138"/>
  <c r="AW138"/>
  <c r="CE138"/>
  <c r="CS138"/>
  <c r="AC138"/>
  <c r="BJ138"/>
  <c r="AD138"/>
  <c r="BK138"/>
  <c r="AE138"/>
  <c r="BL138"/>
  <c r="AF138"/>
  <c r="BM138"/>
  <c r="AG138"/>
  <c r="BN138"/>
  <c r="CT138"/>
  <c r="CZ138"/>
  <c r="AH138"/>
  <c r="BP138"/>
  <c r="AI138"/>
  <c r="BQ138"/>
  <c r="AJ138"/>
  <c r="BR138"/>
  <c r="AK138"/>
  <c r="BS138"/>
  <c r="AL138"/>
  <c r="BT138"/>
  <c r="BU138"/>
  <c r="BV138"/>
  <c r="BW138"/>
  <c r="BX138"/>
  <c r="BY138"/>
  <c r="AY138"/>
  <c r="CG138"/>
  <c r="AZ138"/>
  <c r="CH138"/>
  <c r="BA138"/>
  <c r="CI138"/>
  <c r="BB138"/>
  <c r="CJ138"/>
  <c r="BC138"/>
  <c r="CK138"/>
  <c r="Y138"/>
  <c r="CL138"/>
  <c r="BD138"/>
  <c r="CM138"/>
  <c r="BE138"/>
  <c r="CN138"/>
  <c r="BF138"/>
  <c r="CO138"/>
  <c r="BG138"/>
  <c r="CP138"/>
  <c r="BH138"/>
  <c r="CQ138"/>
  <c r="CU138"/>
  <c r="DA138"/>
  <c r="R138"/>
  <c r="DC138"/>
  <c r="AS139"/>
  <c r="CA139"/>
  <c r="AT139"/>
  <c r="CB139"/>
  <c r="AU139"/>
  <c r="CC139"/>
  <c r="AV139"/>
  <c r="CD139"/>
  <c r="AW139"/>
  <c r="CE139"/>
  <c r="CS139"/>
  <c r="AC139"/>
  <c r="BJ139"/>
  <c r="AD139"/>
  <c r="BK139"/>
  <c r="AE139"/>
  <c r="BL139"/>
  <c r="AF139"/>
  <c r="BM139"/>
  <c r="AG139"/>
  <c r="BN139"/>
  <c r="CT139"/>
  <c r="CZ139"/>
  <c r="AH139"/>
  <c r="BP139"/>
  <c r="AI139"/>
  <c r="BQ139"/>
  <c r="AJ139"/>
  <c r="BR139"/>
  <c r="AK139"/>
  <c r="BS139"/>
  <c r="AL139"/>
  <c r="BT139"/>
  <c r="BU139"/>
  <c r="BV139"/>
  <c r="BW139"/>
  <c r="BX139"/>
  <c r="BY139"/>
  <c r="AY139"/>
  <c r="CG139"/>
  <c r="AZ139"/>
  <c r="CH139"/>
  <c r="BA139"/>
  <c r="CI139"/>
  <c r="BB139"/>
  <c r="CJ139"/>
  <c r="BC139"/>
  <c r="CK139"/>
  <c r="Y139"/>
  <c r="CL139"/>
  <c r="BD139"/>
  <c r="CM139"/>
  <c r="BE139"/>
  <c r="CN139"/>
  <c r="BF139"/>
  <c r="CO139"/>
  <c r="BG139"/>
  <c r="CP139"/>
  <c r="BH139"/>
  <c r="CQ139"/>
  <c r="CU139"/>
  <c r="DA139"/>
  <c r="R139"/>
  <c r="DC139"/>
  <c r="AS140"/>
  <c r="CA140"/>
  <c r="AT140"/>
  <c r="CB140"/>
  <c r="AU140"/>
  <c r="CC140"/>
  <c r="AV140"/>
  <c r="CD140"/>
  <c r="AW140"/>
  <c r="CE140"/>
  <c r="CS140"/>
  <c r="AC140"/>
  <c r="BJ140"/>
  <c r="AD140"/>
  <c r="BK140"/>
  <c r="AE140"/>
  <c r="BL140"/>
  <c r="AF140"/>
  <c r="BM140"/>
  <c r="AG140"/>
  <c r="BN140"/>
  <c r="CT140"/>
  <c r="CZ140"/>
  <c r="AH140"/>
  <c r="BP140"/>
  <c r="AI140"/>
  <c r="BQ140"/>
  <c r="AJ140"/>
  <c r="BR140"/>
  <c r="AK140"/>
  <c r="BS140"/>
  <c r="AL140"/>
  <c r="BT140"/>
  <c r="BU140"/>
  <c r="BV140"/>
  <c r="BW140"/>
  <c r="BX140"/>
  <c r="BY140"/>
  <c r="AY140"/>
  <c r="CG140"/>
  <c r="AZ140"/>
  <c r="CH140"/>
  <c r="BA140"/>
  <c r="CI140"/>
  <c r="BB140"/>
  <c r="CJ140"/>
  <c r="BC140"/>
  <c r="CK140"/>
  <c r="Y140"/>
  <c r="CL140"/>
  <c r="BD140"/>
  <c r="CM140"/>
  <c r="BE140"/>
  <c r="CN140"/>
  <c r="BF140"/>
  <c r="CO140"/>
  <c r="BG140"/>
  <c r="CP140"/>
  <c r="BH140"/>
  <c r="CQ140"/>
  <c r="CU140"/>
  <c r="DA140"/>
  <c r="R140"/>
  <c r="DC140"/>
  <c r="AS141"/>
  <c r="CA141"/>
  <c r="AT141"/>
  <c r="CB141"/>
  <c r="AU141"/>
  <c r="CC141"/>
  <c r="AV141"/>
  <c r="CD141"/>
  <c r="AW141"/>
  <c r="CE141"/>
  <c r="CS141"/>
  <c r="AC141"/>
  <c r="BJ141"/>
  <c r="AD141"/>
  <c r="BK141"/>
  <c r="AE141"/>
  <c r="BL141"/>
  <c r="AF141"/>
  <c r="BM141"/>
  <c r="AG141"/>
  <c r="BN141"/>
  <c r="CT141"/>
  <c r="CZ141"/>
  <c r="AH141"/>
  <c r="BP141"/>
  <c r="AI141"/>
  <c r="BQ141"/>
  <c r="AJ141"/>
  <c r="BR141"/>
  <c r="AK141"/>
  <c r="BS141"/>
  <c r="AL141"/>
  <c r="BT141"/>
  <c r="BU141"/>
  <c r="BV141"/>
  <c r="BW141"/>
  <c r="BX141"/>
  <c r="BY141"/>
  <c r="AY141"/>
  <c r="CG141"/>
  <c r="AZ141"/>
  <c r="CH141"/>
  <c r="BA141"/>
  <c r="CI141"/>
  <c r="BB141"/>
  <c r="CJ141"/>
  <c r="BC141"/>
  <c r="CK141"/>
  <c r="Y141"/>
  <c r="CL141"/>
  <c r="BD141"/>
  <c r="CM141"/>
  <c r="BE141"/>
  <c r="CN141"/>
  <c r="BF141"/>
  <c r="CO141"/>
  <c r="BG141"/>
  <c r="CP141"/>
  <c r="BH141"/>
  <c r="CQ141"/>
  <c r="CU141"/>
  <c r="DA141"/>
  <c r="R141"/>
  <c r="DC141"/>
  <c r="AS142"/>
  <c r="CA142"/>
  <c r="AT142"/>
  <c r="CB142"/>
  <c r="AU142"/>
  <c r="CC142"/>
  <c r="AV142"/>
  <c r="CD142"/>
  <c r="AW142"/>
  <c r="CE142"/>
  <c r="CS142"/>
  <c r="AC142"/>
  <c r="BJ142"/>
  <c r="AD142"/>
  <c r="BK142"/>
  <c r="AE142"/>
  <c r="BL142"/>
  <c r="AF142"/>
  <c r="BM142"/>
  <c r="AG142"/>
  <c r="BN142"/>
  <c r="CT142"/>
  <c r="CZ142"/>
  <c r="AH142"/>
  <c r="BP142"/>
  <c r="AI142"/>
  <c r="BQ142"/>
  <c r="AJ142"/>
  <c r="BR142"/>
  <c r="AK142"/>
  <c r="BS142"/>
  <c r="AL142"/>
  <c r="BT142"/>
  <c r="AY142"/>
  <c r="CG142"/>
  <c r="AZ142"/>
  <c r="CH142"/>
  <c r="BA142"/>
  <c r="CI142"/>
  <c r="BB142"/>
  <c r="CJ142"/>
  <c r="BC142"/>
  <c r="CK142"/>
  <c r="Y142"/>
  <c r="CL142"/>
  <c r="BD142"/>
  <c r="CM142"/>
  <c r="BE142"/>
  <c r="CN142"/>
  <c r="BF142"/>
  <c r="CO142"/>
  <c r="BG142"/>
  <c r="CP142"/>
  <c r="BH142"/>
  <c r="CQ142"/>
  <c r="CU142"/>
  <c r="DA142"/>
  <c r="R142"/>
  <c r="DC142"/>
  <c r="AS143"/>
  <c r="CA143"/>
  <c r="AT143"/>
  <c r="CB143"/>
  <c r="AU143"/>
  <c r="CC143"/>
  <c r="AV143"/>
  <c r="CD143"/>
  <c r="AW143"/>
  <c r="CE143"/>
  <c r="CS143"/>
  <c r="AC143"/>
  <c r="BJ143"/>
  <c r="AD143"/>
  <c r="BK143"/>
  <c r="AE143"/>
  <c r="BL143"/>
  <c r="AF143"/>
  <c r="BM143"/>
  <c r="AG143"/>
  <c r="BN143"/>
  <c r="CT143"/>
  <c r="CZ143"/>
  <c r="AH143"/>
  <c r="BP143"/>
  <c r="AI143"/>
  <c r="BQ143"/>
  <c r="AJ143"/>
  <c r="BR143"/>
  <c r="AK143"/>
  <c r="BS143"/>
  <c r="AL143"/>
  <c r="BT143"/>
  <c r="AY143"/>
  <c r="CG143"/>
  <c r="AZ143"/>
  <c r="CH143"/>
  <c r="BA143"/>
  <c r="CI143"/>
  <c r="BB143"/>
  <c r="CJ143"/>
  <c r="BC143"/>
  <c r="CK143"/>
  <c r="Y143"/>
  <c r="CL143"/>
  <c r="BD143"/>
  <c r="CM143"/>
  <c r="BE143"/>
  <c r="CN143"/>
  <c r="BF143"/>
  <c r="CO143"/>
  <c r="BG143"/>
  <c r="CP143"/>
  <c r="BH143"/>
  <c r="CQ143"/>
  <c r="CU143"/>
  <c r="DA143"/>
  <c r="R143"/>
  <c r="DC143"/>
  <c r="AS144"/>
  <c r="CA144"/>
  <c r="AT144"/>
  <c r="CB144"/>
  <c r="AU144"/>
  <c r="CC144"/>
  <c r="AV144"/>
  <c r="CD144"/>
  <c r="AW144"/>
  <c r="CE144"/>
  <c r="CS144"/>
  <c r="AC144"/>
  <c r="BJ144"/>
  <c r="AD144"/>
  <c r="BK144"/>
  <c r="AE144"/>
  <c r="BL144"/>
  <c r="AF144"/>
  <c r="BM144"/>
  <c r="AG144"/>
  <c r="BN144"/>
  <c r="CT144"/>
  <c r="CZ144"/>
  <c r="AH144"/>
  <c r="BP144"/>
  <c r="AI144"/>
  <c r="BQ144"/>
  <c r="AJ144"/>
  <c r="BR144"/>
  <c r="AK144"/>
  <c r="BS144"/>
  <c r="AL144"/>
  <c r="BT144"/>
  <c r="AY144"/>
  <c r="CG144"/>
  <c r="AZ144"/>
  <c r="CH144"/>
  <c r="BA144"/>
  <c r="CI144"/>
  <c r="BB144"/>
  <c r="CJ144"/>
  <c r="BC144"/>
  <c r="CK144"/>
  <c r="Y144"/>
  <c r="CL144"/>
  <c r="BD144"/>
  <c r="CM144"/>
  <c r="BE144"/>
  <c r="CN144"/>
  <c r="BF144"/>
  <c r="CO144"/>
  <c r="BG144"/>
  <c r="CP144"/>
  <c r="BH144"/>
  <c r="CQ144"/>
  <c r="CU144"/>
  <c r="DA144"/>
  <c r="R144"/>
  <c r="DC144"/>
  <c r="AS145"/>
  <c r="CA145"/>
  <c r="AT145"/>
  <c r="CB145"/>
  <c r="AU145"/>
  <c r="CC145"/>
  <c r="AV145"/>
  <c r="CD145"/>
  <c r="AW145"/>
  <c r="CE145"/>
  <c r="CS145"/>
  <c r="AC145"/>
  <c r="BJ145"/>
  <c r="AD145"/>
  <c r="BK145"/>
  <c r="AE145"/>
  <c r="BL145"/>
  <c r="AF145"/>
  <c r="BM145"/>
  <c r="AG145"/>
  <c r="BN145"/>
  <c r="CT145"/>
  <c r="CZ145"/>
  <c r="AH145"/>
  <c r="BP145"/>
  <c r="AI145"/>
  <c r="BQ145"/>
  <c r="AJ145"/>
  <c r="BR145"/>
  <c r="AK145"/>
  <c r="BS145"/>
  <c r="AL145"/>
  <c r="BT145"/>
  <c r="AY145"/>
  <c r="CG145"/>
  <c r="AZ145"/>
  <c r="CH145"/>
  <c r="BA145"/>
  <c r="CI145"/>
  <c r="BB145"/>
  <c r="CJ145"/>
  <c r="BC145"/>
  <c r="CK145"/>
  <c r="Y145"/>
  <c r="CL145"/>
  <c r="BD145"/>
  <c r="CM145"/>
  <c r="BE145"/>
  <c r="CN145"/>
  <c r="BF145"/>
  <c r="CO145"/>
  <c r="BG145"/>
  <c r="CP145"/>
  <c r="BH145"/>
  <c r="CQ145"/>
  <c r="CU145"/>
  <c r="DA145"/>
  <c r="R145"/>
  <c r="DC145"/>
  <c r="AS146"/>
  <c r="CA146"/>
  <c r="AT146"/>
  <c r="CB146"/>
  <c r="AU146"/>
  <c r="CC146"/>
  <c r="AV146"/>
  <c r="CD146"/>
  <c r="AW146"/>
  <c r="CE146"/>
  <c r="CS146"/>
  <c r="AC146"/>
  <c r="BJ146"/>
  <c r="AD146"/>
  <c r="BK146"/>
  <c r="AE146"/>
  <c r="BL146"/>
  <c r="AF146"/>
  <c r="BM146"/>
  <c r="AG146"/>
  <c r="BN146"/>
  <c r="CT146"/>
  <c r="CZ146"/>
  <c r="AH146"/>
  <c r="BP146"/>
  <c r="AI146"/>
  <c r="BQ146"/>
  <c r="AJ146"/>
  <c r="BR146"/>
  <c r="AK146"/>
  <c r="BS146"/>
  <c r="AL146"/>
  <c r="BT146"/>
  <c r="AY146"/>
  <c r="CG146"/>
  <c r="AZ146"/>
  <c r="CH146"/>
  <c r="BA146"/>
  <c r="CI146"/>
  <c r="BB146"/>
  <c r="CJ146"/>
  <c r="BC146"/>
  <c r="CK146"/>
  <c r="Y146"/>
  <c r="CL146"/>
  <c r="BD146"/>
  <c r="CM146"/>
  <c r="BE146"/>
  <c r="CN146"/>
  <c r="BF146"/>
  <c r="CO146"/>
  <c r="BG146"/>
  <c r="CP146"/>
  <c r="BH146"/>
  <c r="CQ146"/>
  <c r="CU146"/>
  <c r="DA146"/>
  <c r="R146"/>
  <c r="DC146"/>
  <c r="AS147"/>
  <c r="CA147"/>
  <c r="AT147"/>
  <c r="CB147"/>
  <c r="AU147"/>
  <c r="CC147"/>
  <c r="AV147"/>
  <c r="CD147"/>
  <c r="AW147"/>
  <c r="CE147"/>
  <c r="CS147"/>
  <c r="AC147"/>
  <c r="BJ147"/>
  <c r="AD147"/>
  <c r="BK147"/>
  <c r="AE147"/>
  <c r="BL147"/>
  <c r="AF147"/>
  <c r="BM147"/>
  <c r="AG147"/>
  <c r="BN147"/>
  <c r="CT147"/>
  <c r="CZ147"/>
  <c r="AH147"/>
  <c r="BP147"/>
  <c r="AI147"/>
  <c r="BQ147"/>
  <c r="AJ147"/>
  <c r="BR147"/>
  <c r="AK147"/>
  <c r="BS147"/>
  <c r="AL147"/>
  <c r="BT147"/>
  <c r="AY147"/>
  <c r="CG147"/>
  <c r="AZ147"/>
  <c r="CH147"/>
  <c r="BA147"/>
  <c r="CI147"/>
  <c r="BB147"/>
  <c r="CJ147"/>
  <c r="BC147"/>
  <c r="CK147"/>
  <c r="Y147"/>
  <c r="CL147"/>
  <c r="BD147"/>
  <c r="CM147"/>
  <c r="BE147"/>
  <c r="CN147"/>
  <c r="BF147"/>
  <c r="CO147"/>
  <c r="BG147"/>
  <c r="CP147"/>
  <c r="BH147"/>
  <c r="CQ147"/>
  <c r="CU147"/>
  <c r="DA147"/>
  <c r="R147"/>
  <c r="DC147"/>
  <c r="AS148"/>
  <c r="CA148"/>
  <c r="AT148"/>
  <c r="CB148"/>
  <c r="AU148"/>
  <c r="CC148"/>
  <c r="AV148"/>
  <c r="CD148"/>
  <c r="AW148"/>
  <c r="CE148"/>
  <c r="CS148"/>
  <c r="AC148"/>
  <c r="BJ148"/>
  <c r="AD148"/>
  <c r="BK148"/>
  <c r="AE148"/>
  <c r="BL148"/>
  <c r="AF148"/>
  <c r="BM148"/>
  <c r="AG148"/>
  <c r="BN148"/>
  <c r="CT148"/>
  <c r="CZ148"/>
  <c r="AH148"/>
  <c r="BP148"/>
  <c r="AI148"/>
  <c r="BQ148"/>
  <c r="AJ148"/>
  <c r="BR148"/>
  <c r="AK148"/>
  <c r="BS148"/>
  <c r="AL148"/>
  <c r="BT148"/>
  <c r="AY148"/>
  <c r="CG148"/>
  <c r="AZ148"/>
  <c r="CH148"/>
  <c r="BA148"/>
  <c r="CI148"/>
  <c r="BB148"/>
  <c r="CJ148"/>
  <c r="BC148"/>
  <c r="CK148"/>
  <c r="BD148"/>
  <c r="CM148"/>
  <c r="BE148"/>
  <c r="CN148"/>
  <c r="BF148"/>
  <c r="CO148"/>
  <c r="BG148"/>
  <c r="CP148"/>
  <c r="BH148"/>
  <c r="CQ148"/>
  <c r="CU148"/>
  <c r="DA148"/>
  <c r="R148"/>
  <c r="DC148"/>
  <c r="CB9"/>
  <c r="CC9"/>
  <c r="CD9"/>
  <c r="CE9"/>
  <c r="CA9"/>
  <c r="CS9"/>
  <c r="AD9"/>
  <c r="BK9"/>
  <c r="AE9"/>
  <c r="BL9"/>
  <c r="AF9"/>
  <c r="BM9"/>
  <c r="AG9"/>
  <c r="BN9"/>
  <c r="AC9"/>
  <c r="BJ9"/>
  <c r="CT9"/>
  <c r="CZ9"/>
  <c r="AI9"/>
  <c r="BQ9"/>
  <c r="AJ9"/>
  <c r="BR9"/>
  <c r="AK9"/>
  <c r="BS9"/>
  <c r="BV9"/>
  <c r="BW9"/>
  <c r="BX9"/>
  <c r="BY9"/>
  <c r="AZ9"/>
  <c r="CH9"/>
  <c r="BA9"/>
  <c r="CI9"/>
  <c r="BB9"/>
  <c r="CJ9"/>
  <c r="BC9"/>
  <c r="CK9"/>
  <c r="AY9"/>
  <c r="CG9"/>
  <c r="Y9"/>
  <c r="CL9"/>
  <c r="BE9"/>
  <c r="CN9"/>
  <c r="BF9"/>
  <c r="CO9"/>
  <c r="BG9"/>
  <c r="CP9"/>
  <c r="BH9"/>
  <c r="CQ9"/>
  <c r="AH9"/>
  <c r="BP9"/>
  <c r="AL9"/>
  <c r="BT9"/>
  <c r="BU9"/>
  <c r="BD9"/>
  <c r="CM9"/>
  <c r="CU9"/>
  <c r="DA9"/>
  <c r="R9"/>
  <c r="DC9"/>
  <c r="AS184"/>
  <c r="CA184"/>
  <c r="AT184"/>
  <c r="CB184"/>
  <c r="AU184"/>
  <c r="CC184"/>
  <c r="AV184"/>
  <c r="CD184"/>
  <c r="AW184"/>
  <c r="CE184"/>
  <c r="CS184"/>
  <c r="CY184"/>
  <c r="AC184"/>
  <c r="BJ184"/>
  <c r="AD184"/>
  <c r="BK184"/>
  <c r="AE184"/>
  <c r="BL184"/>
  <c r="AF184"/>
  <c r="BM184"/>
  <c r="AG184"/>
  <c r="BN184"/>
  <c r="CT184"/>
  <c r="CZ184"/>
  <c r="AH184"/>
  <c r="BP184"/>
  <c r="AI184"/>
  <c r="BQ184"/>
  <c r="AJ184"/>
  <c r="BR184"/>
  <c r="AK184"/>
  <c r="BS184"/>
  <c r="AL184"/>
  <c r="BT184"/>
  <c r="CU184"/>
  <c r="DA184"/>
  <c r="B184"/>
  <c r="R184"/>
  <c r="DC184"/>
  <c r="AS183"/>
  <c r="CA183"/>
  <c r="AT183"/>
  <c r="CB183"/>
  <c r="AU183"/>
  <c r="CC183"/>
  <c r="AV183"/>
  <c r="CD183"/>
  <c r="AW183"/>
  <c r="CE183"/>
  <c r="CS183"/>
  <c r="CY183"/>
  <c r="AC183"/>
  <c r="BJ183"/>
  <c r="AD183"/>
  <c r="BK183"/>
  <c r="AE183"/>
  <c r="BL183"/>
  <c r="AF183"/>
  <c r="BM183"/>
  <c r="AG183"/>
  <c r="BN183"/>
  <c r="CT183"/>
  <c r="CZ183"/>
  <c r="AH183"/>
  <c r="BP183"/>
  <c r="AI183"/>
  <c r="BQ183"/>
  <c r="AJ183"/>
  <c r="BR183"/>
  <c r="AK183"/>
  <c r="BS183"/>
  <c r="AL183"/>
  <c r="BT183"/>
  <c r="CU183"/>
  <c r="DA183"/>
  <c r="B183"/>
  <c r="R183"/>
  <c r="DC183"/>
  <c r="AS182"/>
  <c r="CA182"/>
  <c r="AT182"/>
  <c r="CB182"/>
  <c r="AU182"/>
  <c r="CC182"/>
  <c r="AV182"/>
  <c r="CD182"/>
  <c r="AW182"/>
  <c r="CE182"/>
  <c r="CS182"/>
  <c r="CY182"/>
  <c r="AC182"/>
  <c r="BJ182"/>
  <c r="AD182"/>
  <c r="BK182"/>
  <c r="AE182"/>
  <c r="BL182"/>
  <c r="AF182"/>
  <c r="BM182"/>
  <c r="AG182"/>
  <c r="BN182"/>
  <c r="CT182"/>
  <c r="CZ182"/>
  <c r="AH182"/>
  <c r="BP182"/>
  <c r="AI182"/>
  <c r="BQ182"/>
  <c r="AJ182"/>
  <c r="BR182"/>
  <c r="AK182"/>
  <c r="BS182"/>
  <c r="AL182"/>
  <c r="BT182"/>
  <c r="CU182"/>
  <c r="DA182"/>
  <c r="B182"/>
  <c r="R182"/>
  <c r="DC182"/>
  <c r="AS181"/>
  <c r="CA181"/>
  <c r="AT181"/>
  <c r="CB181"/>
  <c r="AU181"/>
  <c r="CC181"/>
  <c r="AV181"/>
  <c r="CD181"/>
  <c r="AW181"/>
  <c r="CE181"/>
  <c r="CS181"/>
  <c r="CY181"/>
  <c r="AC181"/>
  <c r="BJ181"/>
  <c r="AD181"/>
  <c r="BK181"/>
  <c r="AE181"/>
  <c r="BL181"/>
  <c r="AF181"/>
  <c r="BM181"/>
  <c r="AG181"/>
  <c r="BN181"/>
  <c r="CT181"/>
  <c r="CZ181"/>
  <c r="AH181"/>
  <c r="BP181"/>
  <c r="AI181"/>
  <c r="BQ181"/>
  <c r="AJ181"/>
  <c r="BR181"/>
  <c r="AK181"/>
  <c r="BS181"/>
  <c r="AL181"/>
  <c r="BT181"/>
  <c r="CU181"/>
  <c r="DA181"/>
  <c r="B181"/>
  <c r="R181"/>
  <c r="DC181"/>
  <c r="AS180"/>
  <c r="CA180"/>
  <c r="AT180"/>
  <c r="CB180"/>
  <c r="AU180"/>
  <c r="CC180"/>
  <c r="AV180"/>
  <c r="CD180"/>
  <c r="AW180"/>
  <c r="CE180"/>
  <c r="CS180"/>
  <c r="CY180"/>
  <c r="AC180"/>
  <c r="BJ180"/>
  <c r="AD180"/>
  <c r="BK180"/>
  <c r="AE180"/>
  <c r="BL180"/>
  <c r="AF180"/>
  <c r="BM180"/>
  <c r="AG180"/>
  <c r="BN180"/>
  <c r="CT180"/>
  <c r="CZ180"/>
  <c r="AH180"/>
  <c r="BP180"/>
  <c r="AI180"/>
  <c r="BQ180"/>
  <c r="AJ180"/>
  <c r="BR180"/>
  <c r="AK180"/>
  <c r="BS180"/>
  <c r="AL180"/>
  <c r="BT180"/>
  <c r="CU180"/>
  <c r="DA180"/>
  <c r="B180"/>
  <c r="R180"/>
  <c r="DC180"/>
  <c r="AS179"/>
  <c r="CA179"/>
  <c r="AT179"/>
  <c r="CB179"/>
  <c r="AU179"/>
  <c r="CC179"/>
  <c r="AV179"/>
  <c r="CD179"/>
  <c r="AW179"/>
  <c r="CE179"/>
  <c r="CS179"/>
  <c r="CY179"/>
  <c r="AC179"/>
  <c r="BJ179"/>
  <c r="AD179"/>
  <c r="BK179"/>
  <c r="AE179"/>
  <c r="BL179"/>
  <c r="AF179"/>
  <c r="BM179"/>
  <c r="AG179"/>
  <c r="BN179"/>
  <c r="CT179"/>
  <c r="CZ179"/>
  <c r="AH179"/>
  <c r="BP179"/>
  <c r="AI179"/>
  <c r="BQ179"/>
  <c r="AJ179"/>
  <c r="BR179"/>
  <c r="AK179"/>
  <c r="BS179"/>
  <c r="AL179"/>
  <c r="BT179"/>
  <c r="CU179"/>
  <c r="DA179"/>
  <c r="B179"/>
  <c r="R179"/>
  <c r="DC179"/>
  <c r="AS178"/>
  <c r="CA178"/>
  <c r="AT178"/>
  <c r="CB178"/>
  <c r="AU178"/>
  <c r="CC178"/>
  <c r="AV178"/>
  <c r="CD178"/>
  <c r="AW178"/>
  <c r="CE178"/>
  <c r="CS178"/>
  <c r="CY178"/>
  <c r="AC178"/>
  <c r="BJ178"/>
  <c r="AD178"/>
  <c r="BK178"/>
  <c r="AE178"/>
  <c r="BL178"/>
  <c r="AF178"/>
  <c r="BM178"/>
  <c r="AG178"/>
  <c r="BN178"/>
  <c r="CT178"/>
  <c r="CZ178"/>
  <c r="AH178"/>
  <c r="BP178"/>
  <c r="AI178"/>
  <c r="BQ178"/>
  <c r="AJ178"/>
  <c r="BR178"/>
  <c r="AK178"/>
  <c r="BS178"/>
  <c r="AL178"/>
  <c r="BT178"/>
  <c r="CU178"/>
  <c r="DA178"/>
  <c r="B178"/>
  <c r="R178"/>
  <c r="DC178"/>
  <c r="AS177"/>
  <c r="CA177"/>
  <c r="AT177"/>
  <c r="CB177"/>
  <c r="AU177"/>
  <c r="CC177"/>
  <c r="AV177"/>
  <c r="CD177"/>
  <c r="AW177"/>
  <c r="CE177"/>
  <c r="CS177"/>
  <c r="CY177"/>
  <c r="AC177"/>
  <c r="BJ177"/>
  <c r="AD177"/>
  <c r="BK177"/>
  <c r="AE177"/>
  <c r="BL177"/>
  <c r="AF177"/>
  <c r="BM177"/>
  <c r="AG177"/>
  <c r="BN177"/>
  <c r="CT177"/>
  <c r="CZ177"/>
  <c r="AH177"/>
  <c r="BP177"/>
  <c r="AI177"/>
  <c r="BQ177"/>
  <c r="AJ177"/>
  <c r="BR177"/>
  <c r="AK177"/>
  <c r="BS177"/>
  <c r="AL177"/>
  <c r="BT177"/>
  <c r="CU177"/>
  <c r="DA177"/>
  <c r="B177"/>
  <c r="R177"/>
  <c r="DC177"/>
  <c r="AS176"/>
  <c r="CA176"/>
  <c r="AT176"/>
  <c r="CB176"/>
  <c r="AU176"/>
  <c r="CC176"/>
  <c r="AV176"/>
  <c r="CD176"/>
  <c r="AW176"/>
  <c r="CE176"/>
  <c r="CS176"/>
  <c r="CY176"/>
  <c r="AC176"/>
  <c r="BJ176"/>
  <c r="AD176"/>
  <c r="BK176"/>
  <c r="AE176"/>
  <c r="BL176"/>
  <c r="AF176"/>
  <c r="BM176"/>
  <c r="AG176"/>
  <c r="BN176"/>
  <c r="CT176"/>
  <c r="CZ176"/>
  <c r="AH176"/>
  <c r="BP176"/>
  <c r="AI176"/>
  <c r="BQ176"/>
  <c r="AJ176"/>
  <c r="BR176"/>
  <c r="AK176"/>
  <c r="BS176"/>
  <c r="AL176"/>
  <c r="BT176"/>
  <c r="CU176"/>
  <c r="DA176"/>
  <c r="B176"/>
  <c r="R176"/>
  <c r="DC176"/>
  <c r="AS175"/>
  <c r="CA175"/>
  <c r="AT175"/>
  <c r="CB175"/>
  <c r="AU175"/>
  <c r="CC175"/>
  <c r="AV175"/>
  <c r="CD175"/>
  <c r="AW175"/>
  <c r="CE175"/>
  <c r="CS175"/>
  <c r="CY175"/>
  <c r="AC175"/>
  <c r="BJ175"/>
  <c r="AD175"/>
  <c r="BK175"/>
  <c r="AE175"/>
  <c r="BL175"/>
  <c r="AF175"/>
  <c r="BM175"/>
  <c r="AG175"/>
  <c r="BN175"/>
  <c r="CT175"/>
  <c r="CZ175"/>
  <c r="AH175"/>
  <c r="BP175"/>
  <c r="AI175"/>
  <c r="BQ175"/>
  <c r="AJ175"/>
  <c r="BR175"/>
  <c r="AK175"/>
  <c r="BS175"/>
  <c r="AL175"/>
  <c r="BT175"/>
  <c r="CU175"/>
  <c r="DA175"/>
  <c r="B175"/>
  <c r="R175"/>
  <c r="DC175"/>
  <c r="AS174"/>
  <c r="CA174"/>
  <c r="AT174"/>
  <c r="CB174"/>
  <c r="AU174"/>
  <c r="CC174"/>
  <c r="AV174"/>
  <c r="CD174"/>
  <c r="AW174"/>
  <c r="CE174"/>
  <c r="CS174"/>
  <c r="CY174"/>
  <c r="AC174"/>
  <c r="BJ174"/>
  <c r="AD174"/>
  <c r="BK174"/>
  <c r="AE174"/>
  <c r="BL174"/>
  <c r="AF174"/>
  <c r="BM174"/>
  <c r="AG174"/>
  <c r="BN174"/>
  <c r="CT174"/>
  <c r="CZ174"/>
  <c r="AH174"/>
  <c r="BP174"/>
  <c r="AI174"/>
  <c r="BQ174"/>
  <c r="AJ174"/>
  <c r="BR174"/>
  <c r="AK174"/>
  <c r="BS174"/>
  <c r="AL174"/>
  <c r="BT174"/>
  <c r="CU174"/>
  <c r="DA174"/>
  <c r="B174"/>
  <c r="R174"/>
  <c r="DC174"/>
  <c r="AS173"/>
  <c r="CA173"/>
  <c r="AT173"/>
  <c r="CB173"/>
  <c r="AU173"/>
  <c r="CC173"/>
  <c r="AV173"/>
  <c r="CD173"/>
  <c r="AW173"/>
  <c r="CE173"/>
  <c r="CS173"/>
  <c r="CY173"/>
  <c r="AC173"/>
  <c r="BJ173"/>
  <c r="AD173"/>
  <c r="BK173"/>
  <c r="AE173"/>
  <c r="BL173"/>
  <c r="AF173"/>
  <c r="BM173"/>
  <c r="AG173"/>
  <c r="BN173"/>
  <c r="CT173"/>
  <c r="CZ173"/>
  <c r="AH173"/>
  <c r="BP173"/>
  <c r="AI173"/>
  <c r="BQ173"/>
  <c r="AJ173"/>
  <c r="BR173"/>
  <c r="AK173"/>
  <c r="BS173"/>
  <c r="AL173"/>
  <c r="BT173"/>
  <c r="CU173"/>
  <c r="DA173"/>
  <c r="B173"/>
  <c r="R173"/>
  <c r="DC173"/>
  <c r="AS172"/>
  <c r="CA172"/>
  <c r="AT172"/>
  <c r="CB172"/>
  <c r="AU172"/>
  <c r="CC172"/>
  <c r="AV172"/>
  <c r="CD172"/>
  <c r="AW172"/>
  <c r="CE172"/>
  <c r="X172"/>
  <c r="CF172"/>
  <c r="CS172"/>
  <c r="CY172"/>
  <c r="AC172"/>
  <c r="BJ172"/>
  <c r="AD172"/>
  <c r="BK172"/>
  <c r="AE172"/>
  <c r="BL172"/>
  <c r="AF172"/>
  <c r="BM172"/>
  <c r="AG172"/>
  <c r="BN172"/>
  <c r="CT172"/>
  <c r="CZ172"/>
  <c r="AH172"/>
  <c r="BP172"/>
  <c r="AI172"/>
  <c r="BQ172"/>
  <c r="AJ172"/>
  <c r="BR172"/>
  <c r="AK172"/>
  <c r="BS172"/>
  <c r="AL172"/>
  <c r="BT172"/>
  <c r="CU172"/>
  <c r="DA172"/>
  <c r="B172"/>
  <c r="R172"/>
  <c r="DC172"/>
  <c r="AS171"/>
  <c r="CA171"/>
  <c r="AT171"/>
  <c r="CB171"/>
  <c r="AU171"/>
  <c r="CC171"/>
  <c r="AV171"/>
  <c r="CD171"/>
  <c r="AW171"/>
  <c r="CE171"/>
  <c r="X171"/>
  <c r="CF171"/>
  <c r="CS171"/>
  <c r="CY171"/>
  <c r="CZ171"/>
  <c r="AH171"/>
  <c r="BP171"/>
  <c r="AI171"/>
  <c r="BQ171"/>
  <c r="AJ171"/>
  <c r="BR171"/>
  <c r="AK171"/>
  <c r="BS171"/>
  <c r="AL171"/>
  <c r="BT171"/>
  <c r="CU171"/>
  <c r="DA171"/>
  <c r="B171"/>
  <c r="R171"/>
  <c r="DC171"/>
  <c r="AS149"/>
  <c r="CA149"/>
  <c r="AT149"/>
  <c r="CB149"/>
  <c r="AU149"/>
  <c r="CC149"/>
  <c r="AV149"/>
  <c r="CD149"/>
  <c r="AW149"/>
  <c r="CE149"/>
  <c r="CS149"/>
  <c r="AC149"/>
  <c r="BJ149"/>
  <c r="AD149"/>
  <c r="BK149"/>
  <c r="AE149"/>
  <c r="BL149"/>
  <c r="AF149"/>
  <c r="BM149"/>
  <c r="AG149"/>
  <c r="BN149"/>
  <c r="CT149"/>
  <c r="CZ149"/>
  <c r="AH149"/>
  <c r="BP149"/>
  <c r="AI149"/>
  <c r="BQ149"/>
  <c r="AJ149"/>
  <c r="BR149"/>
  <c r="AK149"/>
  <c r="BS149"/>
  <c r="AL149"/>
  <c r="BT149"/>
  <c r="AY149"/>
  <c r="CG149"/>
  <c r="AZ149"/>
  <c r="CH149"/>
  <c r="BA149"/>
  <c r="CI149"/>
  <c r="BB149"/>
  <c r="CJ149"/>
  <c r="BC149"/>
  <c r="CK149"/>
  <c r="BD149"/>
  <c r="CM149"/>
  <c r="BE149"/>
  <c r="CN149"/>
  <c r="BF149"/>
  <c r="CO149"/>
  <c r="BG149"/>
  <c r="CP149"/>
  <c r="BH149"/>
  <c r="CQ149"/>
  <c r="CU149"/>
  <c r="DA149"/>
  <c r="R149"/>
  <c r="DC149"/>
  <c r="AS150"/>
  <c r="CA150"/>
  <c r="AT150"/>
  <c r="CB150"/>
  <c r="AU150"/>
  <c r="CC150"/>
  <c r="AV150"/>
  <c r="CD150"/>
  <c r="AW150"/>
  <c r="CE150"/>
  <c r="CS150"/>
  <c r="AC150"/>
  <c r="BJ150"/>
  <c r="AD150"/>
  <c r="BK150"/>
  <c r="AE150"/>
  <c r="BL150"/>
  <c r="AF150"/>
  <c r="BM150"/>
  <c r="AG150"/>
  <c r="BN150"/>
  <c r="CT150"/>
  <c r="CZ150"/>
  <c r="AH150"/>
  <c r="BP150"/>
  <c r="AI150"/>
  <c r="BQ150"/>
  <c r="AJ150"/>
  <c r="BR150"/>
  <c r="AK150"/>
  <c r="BS150"/>
  <c r="AL150"/>
  <c r="BT150"/>
  <c r="AY150"/>
  <c r="CG150"/>
  <c r="AZ150"/>
  <c r="CH150"/>
  <c r="BA150"/>
  <c r="CI150"/>
  <c r="BB150"/>
  <c r="CJ150"/>
  <c r="BC150"/>
  <c r="CK150"/>
  <c r="BD150"/>
  <c r="CM150"/>
  <c r="BE150"/>
  <c r="CN150"/>
  <c r="BF150"/>
  <c r="CO150"/>
  <c r="BG150"/>
  <c r="CP150"/>
  <c r="BH150"/>
  <c r="CQ150"/>
  <c r="CU150"/>
  <c r="DA150"/>
  <c r="R150"/>
  <c r="DC150"/>
  <c r="AS151"/>
  <c r="CA151"/>
  <c r="AT151"/>
  <c r="CB151"/>
  <c r="AU151"/>
  <c r="CC151"/>
  <c r="AV151"/>
  <c r="CD151"/>
  <c r="AW151"/>
  <c r="CE151"/>
  <c r="CS151"/>
  <c r="AC151"/>
  <c r="BJ151"/>
  <c r="AD151"/>
  <c r="BK151"/>
  <c r="AE151"/>
  <c r="BL151"/>
  <c r="AF151"/>
  <c r="BM151"/>
  <c r="AG151"/>
  <c r="BN151"/>
  <c r="CT151"/>
  <c r="CZ151"/>
  <c r="AH151"/>
  <c r="BP151"/>
  <c r="AI151"/>
  <c r="BQ151"/>
  <c r="AJ151"/>
  <c r="BR151"/>
  <c r="AK151"/>
  <c r="BS151"/>
  <c r="AL151"/>
  <c r="BT151"/>
  <c r="AY151"/>
  <c r="CG151"/>
  <c r="AZ151"/>
  <c r="CH151"/>
  <c r="BA151"/>
  <c r="CI151"/>
  <c r="BB151"/>
  <c r="CJ151"/>
  <c r="BC151"/>
  <c r="CK151"/>
  <c r="BD151"/>
  <c r="CM151"/>
  <c r="BE151"/>
  <c r="CN151"/>
  <c r="BF151"/>
  <c r="CO151"/>
  <c r="BG151"/>
  <c r="CP151"/>
  <c r="BH151"/>
  <c r="CQ151"/>
  <c r="CU151"/>
  <c r="DA151"/>
  <c r="R151"/>
  <c r="DC151"/>
  <c r="AS152"/>
  <c r="CA152"/>
  <c r="AT152"/>
  <c r="CB152"/>
  <c r="AU152"/>
  <c r="CC152"/>
  <c r="AV152"/>
  <c r="CD152"/>
  <c r="AW152"/>
  <c r="CE152"/>
  <c r="CS152"/>
  <c r="AC152"/>
  <c r="BJ152"/>
  <c r="AD152"/>
  <c r="BK152"/>
  <c r="AE152"/>
  <c r="BL152"/>
  <c r="AF152"/>
  <c r="BM152"/>
  <c r="AG152"/>
  <c r="BN152"/>
  <c r="CT152"/>
  <c r="CZ152"/>
  <c r="AH152"/>
  <c r="BP152"/>
  <c r="AI152"/>
  <c r="BQ152"/>
  <c r="AJ152"/>
  <c r="BR152"/>
  <c r="AK152"/>
  <c r="BS152"/>
  <c r="AL152"/>
  <c r="BT152"/>
  <c r="AY152"/>
  <c r="CG152"/>
  <c r="AZ152"/>
  <c r="CH152"/>
  <c r="BA152"/>
  <c r="CI152"/>
  <c r="BB152"/>
  <c r="CJ152"/>
  <c r="BC152"/>
  <c r="CK152"/>
  <c r="BD152"/>
  <c r="CM152"/>
  <c r="BE152"/>
  <c r="CN152"/>
  <c r="BF152"/>
  <c r="CO152"/>
  <c r="BG152"/>
  <c r="CP152"/>
  <c r="BH152"/>
  <c r="CQ152"/>
  <c r="CU152"/>
  <c r="DA152"/>
  <c r="R152"/>
  <c r="DC152"/>
  <c r="AS153"/>
  <c r="CA153"/>
  <c r="AT153"/>
  <c r="CB153"/>
  <c r="AU153"/>
  <c r="CC153"/>
  <c r="AV153"/>
  <c r="CD153"/>
  <c r="AW153"/>
  <c r="CE153"/>
  <c r="CS153"/>
  <c r="AC153"/>
  <c r="BJ153"/>
  <c r="AD153"/>
  <c r="BK153"/>
  <c r="AE153"/>
  <c r="BL153"/>
  <c r="AF153"/>
  <c r="BM153"/>
  <c r="AG153"/>
  <c r="BN153"/>
  <c r="CT153"/>
  <c r="CZ153"/>
  <c r="AH153"/>
  <c r="BP153"/>
  <c r="AI153"/>
  <c r="BQ153"/>
  <c r="AJ153"/>
  <c r="BR153"/>
  <c r="AK153"/>
  <c r="BS153"/>
  <c r="AL153"/>
  <c r="BT153"/>
  <c r="AY153"/>
  <c r="CG153"/>
  <c r="AZ153"/>
  <c r="CH153"/>
  <c r="BA153"/>
  <c r="CI153"/>
  <c r="BB153"/>
  <c r="CJ153"/>
  <c r="BC153"/>
  <c r="CK153"/>
  <c r="BD153"/>
  <c r="CM153"/>
  <c r="BE153"/>
  <c r="CN153"/>
  <c r="BF153"/>
  <c r="CO153"/>
  <c r="BG153"/>
  <c r="CP153"/>
  <c r="BH153"/>
  <c r="CQ153"/>
  <c r="CU153"/>
  <c r="DA153"/>
  <c r="R153"/>
  <c r="DC153"/>
  <c r="AS154"/>
  <c r="CA154"/>
  <c r="AT154"/>
  <c r="CB154"/>
  <c r="AU154"/>
  <c r="CC154"/>
  <c r="AV154"/>
  <c r="CD154"/>
  <c r="AW154"/>
  <c r="CE154"/>
  <c r="CS154"/>
  <c r="AC154"/>
  <c r="BJ154"/>
  <c r="AD154"/>
  <c r="BK154"/>
  <c r="AE154"/>
  <c r="BL154"/>
  <c r="AF154"/>
  <c r="BM154"/>
  <c r="AG154"/>
  <c r="BN154"/>
  <c r="CT154"/>
  <c r="CZ154"/>
  <c r="AH154"/>
  <c r="BP154"/>
  <c r="AI154"/>
  <c r="BQ154"/>
  <c r="AJ154"/>
  <c r="BR154"/>
  <c r="AK154"/>
  <c r="BS154"/>
  <c r="AL154"/>
  <c r="BT154"/>
  <c r="AY154"/>
  <c r="CG154"/>
  <c r="AZ154"/>
  <c r="CH154"/>
  <c r="BA154"/>
  <c r="CI154"/>
  <c r="BB154"/>
  <c r="CJ154"/>
  <c r="BC154"/>
  <c r="CK154"/>
  <c r="BD154"/>
  <c r="CM154"/>
  <c r="BE154"/>
  <c r="CN154"/>
  <c r="BF154"/>
  <c r="CO154"/>
  <c r="BG154"/>
  <c r="CP154"/>
  <c r="BH154"/>
  <c r="CQ154"/>
  <c r="CU154"/>
  <c r="DA154"/>
  <c r="R154"/>
  <c r="DC154"/>
  <c r="AS155"/>
  <c r="CA155"/>
  <c r="AT155"/>
  <c r="CB155"/>
  <c r="AU155"/>
  <c r="CC155"/>
  <c r="AV155"/>
  <c r="CD155"/>
  <c r="AW155"/>
  <c r="CE155"/>
  <c r="CS155"/>
  <c r="AC155"/>
  <c r="BJ155"/>
  <c r="AD155"/>
  <c r="BK155"/>
  <c r="AE155"/>
  <c r="BL155"/>
  <c r="AF155"/>
  <c r="BM155"/>
  <c r="AG155"/>
  <c r="BN155"/>
  <c r="CT155"/>
  <c r="CZ155"/>
  <c r="AH155"/>
  <c r="BP155"/>
  <c r="AI155"/>
  <c r="BQ155"/>
  <c r="AJ155"/>
  <c r="BR155"/>
  <c r="AK155"/>
  <c r="BS155"/>
  <c r="AL155"/>
  <c r="BT155"/>
  <c r="AY155"/>
  <c r="CG155"/>
  <c r="AZ155"/>
  <c r="CH155"/>
  <c r="BA155"/>
  <c r="CI155"/>
  <c r="BB155"/>
  <c r="CJ155"/>
  <c r="BC155"/>
  <c r="CK155"/>
  <c r="BD155"/>
  <c r="CM155"/>
  <c r="BE155"/>
  <c r="CN155"/>
  <c r="BF155"/>
  <c r="CO155"/>
  <c r="BG155"/>
  <c r="CP155"/>
  <c r="BH155"/>
  <c r="CQ155"/>
  <c r="CU155"/>
  <c r="DA155"/>
  <c r="R155"/>
  <c r="DC155"/>
  <c r="AS156"/>
  <c r="CA156"/>
  <c r="AT156"/>
  <c r="CB156"/>
  <c r="AU156"/>
  <c r="CC156"/>
  <c r="AV156"/>
  <c r="CD156"/>
  <c r="AW156"/>
  <c r="CE156"/>
  <c r="CS156"/>
  <c r="AC156"/>
  <c r="BJ156"/>
  <c r="AD156"/>
  <c r="BK156"/>
  <c r="AE156"/>
  <c r="BL156"/>
  <c r="AF156"/>
  <c r="BM156"/>
  <c r="AG156"/>
  <c r="BN156"/>
  <c r="CT156"/>
  <c r="CZ156"/>
  <c r="AH156"/>
  <c r="BP156"/>
  <c r="AI156"/>
  <c r="BQ156"/>
  <c r="AJ156"/>
  <c r="BR156"/>
  <c r="AK156"/>
  <c r="BS156"/>
  <c r="AL156"/>
  <c r="BT156"/>
  <c r="AY156"/>
  <c r="CG156"/>
  <c r="AZ156"/>
  <c r="CH156"/>
  <c r="BA156"/>
  <c r="CI156"/>
  <c r="BB156"/>
  <c r="CJ156"/>
  <c r="BC156"/>
  <c r="CK156"/>
  <c r="BD156"/>
  <c r="CM156"/>
  <c r="BE156"/>
  <c r="CN156"/>
  <c r="BF156"/>
  <c r="CO156"/>
  <c r="BG156"/>
  <c r="CP156"/>
  <c r="BH156"/>
  <c r="CQ156"/>
  <c r="CU156"/>
  <c r="DA156"/>
  <c r="R156"/>
  <c r="DC156"/>
  <c r="AS157"/>
  <c r="CA157"/>
  <c r="AT157"/>
  <c r="CB157"/>
  <c r="AU157"/>
  <c r="CC157"/>
  <c r="AV157"/>
  <c r="CD157"/>
  <c r="AW157"/>
  <c r="CE157"/>
  <c r="CS157"/>
  <c r="AC157"/>
  <c r="BJ157"/>
  <c r="AD157"/>
  <c r="BK157"/>
  <c r="AE157"/>
  <c r="BL157"/>
  <c r="AF157"/>
  <c r="BM157"/>
  <c r="AG157"/>
  <c r="BN157"/>
  <c r="CT157"/>
  <c r="CZ157"/>
  <c r="AH157"/>
  <c r="BP157"/>
  <c r="AI157"/>
  <c r="BQ157"/>
  <c r="AJ157"/>
  <c r="BR157"/>
  <c r="AK157"/>
  <c r="BS157"/>
  <c r="AL157"/>
  <c r="BT157"/>
  <c r="AY157"/>
  <c r="CG157"/>
  <c r="AZ157"/>
  <c r="CH157"/>
  <c r="BA157"/>
  <c r="CI157"/>
  <c r="BB157"/>
  <c r="CJ157"/>
  <c r="BC157"/>
  <c r="CK157"/>
  <c r="BD157"/>
  <c r="CM157"/>
  <c r="BE157"/>
  <c r="CN157"/>
  <c r="BF157"/>
  <c r="CO157"/>
  <c r="BG157"/>
  <c r="CP157"/>
  <c r="BH157"/>
  <c r="CQ157"/>
  <c r="CU157"/>
  <c r="DA157"/>
  <c r="R157"/>
  <c r="DC157"/>
  <c r="AS158"/>
  <c r="CA158"/>
  <c r="AT158"/>
  <c r="CB158"/>
  <c r="AU158"/>
  <c r="CC158"/>
  <c r="AV158"/>
  <c r="CD158"/>
  <c r="AW158"/>
  <c r="CE158"/>
  <c r="CS158"/>
  <c r="AC158"/>
  <c r="BJ158"/>
  <c r="AD158"/>
  <c r="BK158"/>
  <c r="AE158"/>
  <c r="BL158"/>
  <c r="AF158"/>
  <c r="BM158"/>
  <c r="AG158"/>
  <c r="BN158"/>
  <c r="CT158"/>
  <c r="CZ158"/>
  <c r="AH158"/>
  <c r="BP158"/>
  <c r="AI158"/>
  <c r="BQ158"/>
  <c r="AJ158"/>
  <c r="BR158"/>
  <c r="AK158"/>
  <c r="BS158"/>
  <c r="AL158"/>
  <c r="BT158"/>
  <c r="AY158"/>
  <c r="CG158"/>
  <c r="AZ158"/>
  <c r="CH158"/>
  <c r="BA158"/>
  <c r="CI158"/>
  <c r="BB158"/>
  <c r="CJ158"/>
  <c r="BC158"/>
  <c r="CK158"/>
  <c r="BD158"/>
  <c r="CM158"/>
  <c r="BE158"/>
  <c r="CN158"/>
  <c r="BF158"/>
  <c r="CO158"/>
  <c r="BG158"/>
  <c r="CP158"/>
  <c r="BH158"/>
  <c r="CQ158"/>
  <c r="CU158"/>
  <c r="DA158"/>
  <c r="R158"/>
  <c r="DC158"/>
  <c r="AS159"/>
  <c r="CA159"/>
  <c r="AT159"/>
  <c r="CB159"/>
  <c r="AU159"/>
  <c r="CC159"/>
  <c r="AV159"/>
  <c r="CD159"/>
  <c r="AW159"/>
  <c r="CE159"/>
  <c r="CS159"/>
  <c r="AC159"/>
  <c r="BJ159"/>
  <c r="AD159"/>
  <c r="BK159"/>
  <c r="AE159"/>
  <c r="BL159"/>
  <c r="AF159"/>
  <c r="BM159"/>
  <c r="AG159"/>
  <c r="BN159"/>
  <c r="CT159"/>
  <c r="CZ159"/>
  <c r="AH159"/>
  <c r="BP159"/>
  <c r="AI159"/>
  <c r="BQ159"/>
  <c r="AJ159"/>
  <c r="BR159"/>
  <c r="AK159"/>
  <c r="BS159"/>
  <c r="AL159"/>
  <c r="BT159"/>
  <c r="AY159"/>
  <c r="CG159"/>
  <c r="AZ159"/>
  <c r="CH159"/>
  <c r="BA159"/>
  <c r="CI159"/>
  <c r="BB159"/>
  <c r="CJ159"/>
  <c r="BC159"/>
  <c r="CK159"/>
  <c r="BD159"/>
  <c r="CM159"/>
  <c r="BE159"/>
  <c r="CN159"/>
  <c r="BF159"/>
  <c r="CO159"/>
  <c r="BG159"/>
  <c r="CP159"/>
  <c r="BH159"/>
  <c r="CQ159"/>
  <c r="CU159"/>
  <c r="DA159"/>
  <c r="R159"/>
  <c r="DC159"/>
  <c r="AS160"/>
  <c r="CA160"/>
  <c r="AT160"/>
  <c r="CB160"/>
  <c r="AU160"/>
  <c r="CC160"/>
  <c r="AV160"/>
  <c r="CD160"/>
  <c r="AW160"/>
  <c r="CE160"/>
  <c r="CS160"/>
  <c r="AC160"/>
  <c r="BJ160"/>
  <c r="AD160"/>
  <c r="BK160"/>
  <c r="AE160"/>
  <c r="BL160"/>
  <c r="AF160"/>
  <c r="BM160"/>
  <c r="AG160"/>
  <c r="BN160"/>
  <c r="CT160"/>
  <c r="CZ160"/>
  <c r="AH160"/>
  <c r="BP160"/>
  <c r="AI160"/>
  <c r="BQ160"/>
  <c r="AJ160"/>
  <c r="BR160"/>
  <c r="AK160"/>
  <c r="BS160"/>
  <c r="AL160"/>
  <c r="BT160"/>
  <c r="AY160"/>
  <c r="CG160"/>
  <c r="AZ160"/>
  <c r="CH160"/>
  <c r="BA160"/>
  <c r="CI160"/>
  <c r="BB160"/>
  <c r="CJ160"/>
  <c r="BC160"/>
  <c r="CK160"/>
  <c r="BD160"/>
  <c r="CM160"/>
  <c r="BE160"/>
  <c r="CN160"/>
  <c r="BF160"/>
  <c r="CO160"/>
  <c r="BG160"/>
  <c r="CP160"/>
  <c r="BH160"/>
  <c r="CQ160"/>
  <c r="CU160"/>
  <c r="DA160"/>
  <c r="R160"/>
  <c r="DC160"/>
  <c r="AS161"/>
  <c r="CA161"/>
  <c r="AT161"/>
  <c r="CB161"/>
  <c r="AU161"/>
  <c r="CC161"/>
  <c r="AV161"/>
  <c r="CD161"/>
  <c r="AW161"/>
  <c r="CE161"/>
  <c r="CS161"/>
  <c r="AC161"/>
  <c r="BJ161"/>
  <c r="AD161"/>
  <c r="BK161"/>
  <c r="AE161"/>
  <c r="BL161"/>
  <c r="AF161"/>
  <c r="BM161"/>
  <c r="AG161"/>
  <c r="BN161"/>
  <c r="CT161"/>
  <c r="CZ161"/>
  <c r="AH161"/>
  <c r="BP161"/>
  <c r="AI161"/>
  <c r="BQ161"/>
  <c r="AJ161"/>
  <c r="BR161"/>
  <c r="AK161"/>
  <c r="BS161"/>
  <c r="AL161"/>
  <c r="BT161"/>
  <c r="AY161"/>
  <c r="CG161"/>
  <c r="AZ161"/>
  <c r="CH161"/>
  <c r="BA161"/>
  <c r="CI161"/>
  <c r="BB161"/>
  <c r="CJ161"/>
  <c r="BC161"/>
  <c r="CK161"/>
  <c r="BD161"/>
  <c r="CM161"/>
  <c r="BE161"/>
  <c r="CN161"/>
  <c r="BF161"/>
  <c r="CO161"/>
  <c r="BG161"/>
  <c r="CP161"/>
  <c r="BH161"/>
  <c r="CQ161"/>
  <c r="CU161"/>
  <c r="DA161"/>
  <c r="R161"/>
  <c r="DC161"/>
  <c r="AS162"/>
  <c r="CA162"/>
  <c r="AT162"/>
  <c r="CB162"/>
  <c r="AU162"/>
  <c r="CC162"/>
  <c r="AV162"/>
  <c r="CD162"/>
  <c r="AW162"/>
  <c r="CE162"/>
  <c r="CS162"/>
  <c r="AC162"/>
  <c r="BJ162"/>
  <c r="AD162"/>
  <c r="BK162"/>
  <c r="AE162"/>
  <c r="BL162"/>
  <c r="AF162"/>
  <c r="BM162"/>
  <c r="AG162"/>
  <c r="BN162"/>
  <c r="CT162"/>
  <c r="CZ162"/>
  <c r="AH162"/>
  <c r="BP162"/>
  <c r="AI162"/>
  <c r="BQ162"/>
  <c r="AJ162"/>
  <c r="BR162"/>
  <c r="AK162"/>
  <c r="BS162"/>
  <c r="AL162"/>
  <c r="BT162"/>
  <c r="AY162"/>
  <c r="CG162"/>
  <c r="AZ162"/>
  <c r="CH162"/>
  <c r="BA162"/>
  <c r="CI162"/>
  <c r="BB162"/>
  <c r="CJ162"/>
  <c r="BC162"/>
  <c r="CK162"/>
  <c r="BD162"/>
  <c r="CM162"/>
  <c r="BE162"/>
  <c r="CN162"/>
  <c r="BF162"/>
  <c r="CO162"/>
  <c r="BG162"/>
  <c r="CP162"/>
  <c r="BH162"/>
  <c r="CQ162"/>
  <c r="CU162"/>
  <c r="DA162"/>
  <c r="R162"/>
  <c r="DC162"/>
  <c r="AT163"/>
  <c r="CB163"/>
  <c r="AU163"/>
  <c r="CC163"/>
  <c r="AV163"/>
  <c r="CD163"/>
  <c r="AW163"/>
  <c r="CE163"/>
  <c r="AS163"/>
  <c r="CA163"/>
  <c r="CS163"/>
  <c r="AC163"/>
  <c r="BJ163"/>
  <c r="AD163"/>
  <c r="BK163"/>
  <c r="AE163"/>
  <c r="BL163"/>
  <c r="AF163"/>
  <c r="BM163"/>
  <c r="AG163"/>
  <c r="BN163"/>
  <c r="CT163"/>
  <c r="CZ163"/>
  <c r="AH163"/>
  <c r="BP163"/>
  <c r="AI163"/>
  <c r="BQ163"/>
  <c r="AJ163"/>
  <c r="BR163"/>
  <c r="AK163"/>
  <c r="BS163"/>
  <c r="AL163"/>
  <c r="BT163"/>
  <c r="AY163"/>
  <c r="CG163"/>
  <c r="AZ163"/>
  <c r="CH163"/>
  <c r="BA163"/>
  <c r="CI163"/>
  <c r="BB163"/>
  <c r="CJ163"/>
  <c r="BC163"/>
  <c r="CK163"/>
  <c r="BD163"/>
  <c r="CM163"/>
  <c r="BE163"/>
  <c r="CN163"/>
  <c r="BF163"/>
  <c r="CO163"/>
  <c r="BG163"/>
  <c r="CP163"/>
  <c r="BH163"/>
  <c r="CQ163"/>
  <c r="CU163"/>
  <c r="DA163"/>
  <c r="R163"/>
  <c r="DC163"/>
  <c r="AT164"/>
  <c r="CB164"/>
  <c r="AU164"/>
  <c r="CC164"/>
  <c r="AV164"/>
  <c r="CD164"/>
  <c r="AW164"/>
  <c r="CE164"/>
  <c r="AS164"/>
  <c r="CA164"/>
  <c r="CS164"/>
  <c r="AC164"/>
  <c r="BJ164"/>
  <c r="AD164"/>
  <c r="BK164"/>
  <c r="AE164"/>
  <c r="BL164"/>
  <c r="AF164"/>
  <c r="BM164"/>
  <c r="AG164"/>
  <c r="BN164"/>
  <c r="CT164"/>
  <c r="CZ164"/>
  <c r="AH164"/>
  <c r="BP164"/>
  <c r="AI164"/>
  <c r="BQ164"/>
  <c r="AJ164"/>
  <c r="BR164"/>
  <c r="AK164"/>
  <c r="BS164"/>
  <c r="AL164"/>
  <c r="BT164"/>
  <c r="AY164"/>
  <c r="CG164"/>
  <c r="AZ164"/>
  <c r="CH164"/>
  <c r="BA164"/>
  <c r="CI164"/>
  <c r="BB164"/>
  <c r="CJ164"/>
  <c r="BC164"/>
  <c r="CK164"/>
  <c r="BD164"/>
  <c r="CM164"/>
  <c r="BE164"/>
  <c r="CN164"/>
  <c r="BF164"/>
  <c r="CO164"/>
  <c r="BG164"/>
  <c r="CP164"/>
  <c r="BH164"/>
  <c r="CQ164"/>
  <c r="CU164"/>
  <c r="DA164"/>
  <c r="R164"/>
  <c r="DC164"/>
  <c r="AT165"/>
  <c r="CB165"/>
  <c r="AU165"/>
  <c r="CC165"/>
  <c r="AV165"/>
  <c r="CD165"/>
  <c r="AW165"/>
  <c r="CE165"/>
  <c r="AS165"/>
  <c r="CA165"/>
  <c r="CS165"/>
  <c r="AC165"/>
  <c r="BJ165"/>
  <c r="AD165"/>
  <c r="BK165"/>
  <c r="AE165"/>
  <c r="BL165"/>
  <c r="AF165"/>
  <c r="BM165"/>
  <c r="AG165"/>
  <c r="BN165"/>
  <c r="CT165"/>
  <c r="CZ165"/>
  <c r="AH165"/>
  <c r="BP165"/>
  <c r="AI165"/>
  <c r="BQ165"/>
  <c r="AJ165"/>
  <c r="BR165"/>
  <c r="AK165"/>
  <c r="BS165"/>
  <c r="AL165"/>
  <c r="BT165"/>
  <c r="AY165"/>
  <c r="CG165"/>
  <c r="AZ165"/>
  <c r="CH165"/>
  <c r="BA165"/>
  <c r="CI165"/>
  <c r="BB165"/>
  <c r="CJ165"/>
  <c r="BC165"/>
  <c r="CK165"/>
  <c r="BD165"/>
  <c r="CM165"/>
  <c r="BE165"/>
  <c r="CN165"/>
  <c r="BF165"/>
  <c r="CO165"/>
  <c r="BG165"/>
  <c r="CP165"/>
  <c r="BH165"/>
  <c r="CQ165"/>
  <c r="CU165"/>
  <c r="DA165"/>
  <c r="R165"/>
  <c r="DC165"/>
  <c r="AT166"/>
  <c r="CB166"/>
  <c r="AU166"/>
  <c r="CC166"/>
  <c r="AV166"/>
  <c r="CD166"/>
  <c r="AW166"/>
  <c r="CE166"/>
  <c r="AS166"/>
  <c r="CA166"/>
  <c r="CS166"/>
  <c r="AC166"/>
  <c r="BJ166"/>
  <c r="AD166"/>
  <c r="BK166"/>
  <c r="AE166"/>
  <c r="BL166"/>
  <c r="AF166"/>
  <c r="BM166"/>
  <c r="AG166"/>
  <c r="BN166"/>
  <c r="CT166"/>
  <c r="CZ166"/>
  <c r="AH166"/>
  <c r="BP166"/>
  <c r="AI166"/>
  <c r="BQ166"/>
  <c r="AJ166"/>
  <c r="BR166"/>
  <c r="AK166"/>
  <c r="BS166"/>
  <c r="AL166"/>
  <c r="BT166"/>
  <c r="AY166"/>
  <c r="CG166"/>
  <c r="AZ166"/>
  <c r="CH166"/>
  <c r="BA166"/>
  <c r="CI166"/>
  <c r="BB166"/>
  <c r="CJ166"/>
  <c r="BC166"/>
  <c r="CK166"/>
  <c r="BD166"/>
  <c r="CM166"/>
  <c r="BE166"/>
  <c r="CN166"/>
  <c r="BF166"/>
  <c r="CO166"/>
  <c r="BG166"/>
  <c r="CP166"/>
  <c r="BH166"/>
  <c r="CQ166"/>
  <c r="CU166"/>
  <c r="DA166"/>
  <c r="R166"/>
  <c r="DC166"/>
  <c r="AT167"/>
  <c r="CB167"/>
  <c r="AU167"/>
  <c r="CC167"/>
  <c r="AV167"/>
  <c r="CD167"/>
  <c r="AW167"/>
  <c r="CE167"/>
  <c r="AS167"/>
  <c r="CA167"/>
  <c r="CS167"/>
  <c r="AC167"/>
  <c r="BJ167"/>
  <c r="AD167"/>
  <c r="BK167"/>
  <c r="AE167"/>
  <c r="BL167"/>
  <c r="AF167"/>
  <c r="BM167"/>
  <c r="AG167"/>
  <c r="BN167"/>
  <c r="CT167"/>
  <c r="CZ167"/>
  <c r="AH167"/>
  <c r="BP167"/>
  <c r="AI167"/>
  <c r="BQ167"/>
  <c r="AJ167"/>
  <c r="BR167"/>
  <c r="AK167"/>
  <c r="BS167"/>
  <c r="AL167"/>
  <c r="BT167"/>
  <c r="AY167"/>
  <c r="CG167"/>
  <c r="AZ167"/>
  <c r="CH167"/>
  <c r="BA167"/>
  <c r="CI167"/>
  <c r="BB167"/>
  <c r="CJ167"/>
  <c r="BC167"/>
  <c r="CK167"/>
  <c r="BD167"/>
  <c r="CM167"/>
  <c r="BE167"/>
  <c r="CN167"/>
  <c r="BF167"/>
  <c r="CO167"/>
  <c r="BG167"/>
  <c r="CP167"/>
  <c r="BH167"/>
  <c r="CQ167"/>
  <c r="CU167"/>
  <c r="DA167"/>
  <c r="R167"/>
  <c r="DC167"/>
  <c r="DW133"/>
  <c r="DX133"/>
  <c r="DY133"/>
  <c r="DZ133"/>
  <c r="EA133"/>
  <c r="EB133"/>
  <c r="DW134"/>
  <c r="DX134"/>
  <c r="DY134"/>
  <c r="DZ134"/>
  <c r="EA134"/>
  <c r="EB134"/>
  <c r="DW135"/>
  <c r="DX135"/>
  <c r="DY135"/>
  <c r="DZ135"/>
  <c r="EA135"/>
  <c r="EB135"/>
  <c r="DW136"/>
  <c r="DX136"/>
  <c r="DY136"/>
  <c r="DZ136"/>
  <c r="EA136"/>
  <c r="EB136"/>
  <c r="DW137"/>
  <c r="DX137"/>
  <c r="DY137"/>
  <c r="DZ137"/>
  <c r="EA137"/>
  <c r="EB137"/>
  <c r="DW138"/>
  <c r="DX138"/>
  <c r="DY138"/>
  <c r="DZ138"/>
  <c r="EA138"/>
  <c r="EB138"/>
  <c r="DW139"/>
  <c r="DX139"/>
  <c r="DY139"/>
  <c r="DZ139"/>
  <c r="EA139"/>
  <c r="EB139"/>
  <c r="DW140"/>
  <c r="DX140"/>
  <c r="DY140"/>
  <c r="DZ140"/>
  <c r="EA140"/>
  <c r="EB140"/>
  <c r="DW141"/>
  <c r="DX141"/>
  <c r="DY141"/>
  <c r="DZ141"/>
  <c r="EA141"/>
  <c r="EB141"/>
  <c r="DW142"/>
  <c r="DX142"/>
  <c r="DY142"/>
  <c r="DZ142"/>
  <c r="EA142"/>
  <c r="EB142"/>
  <c r="DW143"/>
  <c r="DX143"/>
  <c r="DY143"/>
  <c r="DZ143"/>
  <c r="EA143"/>
  <c r="EB143"/>
  <c r="DW144"/>
  <c r="DX144"/>
  <c r="DY144"/>
  <c r="DZ144"/>
  <c r="EA144"/>
  <c r="EB144"/>
  <c r="DW145"/>
  <c r="DX145"/>
  <c r="DY145"/>
  <c r="DZ145"/>
  <c r="EA145"/>
  <c r="EB145"/>
  <c r="DW146"/>
  <c r="DX146"/>
  <c r="DY146"/>
  <c r="DZ146"/>
  <c r="EA146"/>
  <c r="EB146"/>
  <c r="DW147"/>
  <c r="DX147"/>
  <c r="DY147"/>
  <c r="DZ147"/>
  <c r="EA147"/>
  <c r="EB147"/>
  <c r="DW148"/>
  <c r="DX148"/>
  <c r="DY148"/>
  <c r="DZ148"/>
  <c r="EA148"/>
  <c r="EB148"/>
  <c r="DW149"/>
  <c r="DX149"/>
  <c r="DY149"/>
  <c r="DZ149"/>
  <c r="EA149"/>
  <c r="EB149"/>
  <c r="DW150"/>
  <c r="DX150"/>
  <c r="DY150"/>
  <c r="DZ150"/>
  <c r="EA150"/>
  <c r="EB150"/>
  <c r="DW151"/>
  <c r="DX151"/>
  <c r="DY151"/>
  <c r="DZ151"/>
  <c r="EA151"/>
  <c r="EB151"/>
  <c r="DW152"/>
  <c r="DX152"/>
  <c r="DY152"/>
  <c r="DZ152"/>
  <c r="EA152"/>
  <c r="EB152"/>
  <c r="DW153"/>
  <c r="DX153"/>
  <c r="DY153"/>
  <c r="DZ153"/>
  <c r="EA153"/>
  <c r="EB153"/>
  <c r="DW154"/>
  <c r="DX154"/>
  <c r="DY154"/>
  <c r="DZ154"/>
  <c r="EA154"/>
  <c r="EB154"/>
  <c r="DW155"/>
  <c r="DX155"/>
  <c r="DY155"/>
  <c r="DZ155"/>
  <c r="EA155"/>
  <c r="EB155"/>
  <c r="DW156"/>
  <c r="DX156"/>
  <c r="DY156"/>
  <c r="DZ156"/>
  <c r="EA156"/>
  <c r="EB156"/>
  <c r="DW157"/>
  <c r="DX157"/>
  <c r="DY157"/>
  <c r="DZ157"/>
  <c r="EA157"/>
  <c r="EB157"/>
  <c r="DW158"/>
  <c r="DX158"/>
  <c r="DY158"/>
  <c r="DZ158"/>
  <c r="EA158"/>
  <c r="EB158"/>
  <c r="DW159"/>
  <c r="DX159"/>
  <c r="DY159"/>
  <c r="DZ159"/>
  <c r="EA159"/>
  <c r="EB159"/>
  <c r="DW160"/>
  <c r="DX160"/>
  <c r="DY160"/>
  <c r="DZ160"/>
  <c r="EA160"/>
  <c r="EB160"/>
  <c r="DW161"/>
  <c r="DX161"/>
  <c r="DY161"/>
  <c r="DZ161"/>
  <c r="EA161"/>
  <c r="EB161"/>
  <c r="DW162"/>
  <c r="DX162"/>
  <c r="DY162"/>
  <c r="DZ162"/>
  <c r="EA162"/>
  <c r="EB162"/>
  <c r="DW163"/>
  <c r="DX163"/>
  <c r="DY163"/>
  <c r="DZ163"/>
  <c r="EA163"/>
  <c r="EB163"/>
  <c r="DW164"/>
  <c r="DX164"/>
  <c r="DY164"/>
  <c r="DZ164"/>
  <c r="EA164"/>
  <c r="EB164"/>
  <c r="DW165"/>
  <c r="DX165"/>
  <c r="DY165"/>
  <c r="DZ165"/>
  <c r="EA165"/>
  <c r="EB165"/>
  <c r="DW166"/>
  <c r="DX166"/>
  <c r="DY166"/>
  <c r="DZ166"/>
  <c r="EA166"/>
  <c r="EB166"/>
  <c r="DW167"/>
  <c r="DX167"/>
  <c r="DY167"/>
  <c r="DZ167"/>
  <c r="EA167"/>
  <c r="EB167"/>
  <c r="DW132"/>
  <c r="DX132"/>
  <c r="DY132"/>
  <c r="DZ132"/>
  <c r="EA132"/>
  <c r="EB132"/>
  <c r="CY10"/>
  <c r="CY11"/>
  <c r="CY12"/>
  <c r="CY13"/>
  <c r="CY14"/>
  <c r="CY15"/>
  <c r="CY16"/>
  <c r="CY17"/>
  <c r="CY18"/>
  <c r="CY19"/>
  <c r="CY20"/>
  <c r="CY21"/>
  <c r="CY22"/>
  <c r="CY23"/>
  <c r="CY24"/>
  <c r="CY25"/>
  <c r="CY26"/>
  <c r="CY27"/>
  <c r="CY28"/>
  <c r="CY29"/>
  <c r="CY30"/>
  <c r="CY31"/>
  <c r="CY32"/>
  <c r="CY33"/>
  <c r="CY34"/>
  <c r="CY35"/>
  <c r="CY36"/>
  <c r="CY37"/>
  <c r="CY38"/>
  <c r="CY39"/>
  <c r="CY40"/>
  <c r="CY41"/>
  <c r="CY42"/>
  <c r="CY43"/>
  <c r="CY44"/>
  <c r="CY45"/>
  <c r="CY46"/>
  <c r="CY47"/>
  <c r="CY48"/>
  <c r="CY49"/>
  <c r="CY50"/>
  <c r="CY51"/>
  <c r="CY52"/>
  <c r="CY53"/>
  <c r="CY54"/>
  <c r="CY55"/>
  <c r="CY56"/>
  <c r="CY57"/>
  <c r="CY58"/>
  <c r="CY59"/>
  <c r="CY60"/>
  <c r="CY61"/>
  <c r="CY62"/>
  <c r="CY63"/>
  <c r="CY64"/>
  <c r="CY65"/>
  <c r="CY66"/>
  <c r="CY67"/>
  <c r="CY68"/>
  <c r="CY69"/>
  <c r="CY70"/>
  <c r="CY71"/>
  <c r="CY72"/>
  <c r="CY73"/>
  <c r="CY74"/>
  <c r="CY75"/>
  <c r="CY76"/>
  <c r="CY77"/>
  <c r="CY78"/>
  <c r="CY79"/>
  <c r="CY80"/>
  <c r="CY81"/>
  <c r="CY82"/>
  <c r="CY83"/>
  <c r="CY84"/>
  <c r="CY85"/>
  <c r="CY86"/>
  <c r="CY87"/>
  <c r="CY88"/>
  <c r="CY89"/>
  <c r="CY90"/>
  <c r="CY91"/>
  <c r="CY92"/>
  <c r="CY93"/>
  <c r="CY94"/>
  <c r="CY95"/>
  <c r="CY96"/>
  <c r="CY97"/>
  <c r="CY98"/>
  <c r="CY99"/>
  <c r="CY100"/>
  <c r="CY101"/>
  <c r="CY102"/>
  <c r="CY103"/>
  <c r="CY104"/>
  <c r="CY105"/>
  <c r="CY106"/>
  <c r="CY107"/>
  <c r="CY108"/>
  <c r="CY109"/>
  <c r="CY110"/>
  <c r="CY111"/>
  <c r="CY112"/>
  <c r="CY113"/>
  <c r="CY114"/>
  <c r="CY115"/>
  <c r="CY116"/>
  <c r="CY117"/>
  <c r="CY118"/>
  <c r="CY119"/>
  <c r="CY120"/>
  <c r="CY121"/>
  <c r="CY122"/>
  <c r="CY123"/>
  <c r="CY124"/>
  <c r="CY125"/>
  <c r="CY126"/>
  <c r="CY127"/>
  <c r="CY128"/>
  <c r="CY129"/>
  <c r="CY130"/>
  <c r="CY131"/>
  <c r="CY132"/>
  <c r="CY133"/>
  <c r="CY134"/>
  <c r="CY135"/>
  <c r="CY136"/>
  <c r="CY137"/>
  <c r="CY138"/>
  <c r="CY139"/>
  <c r="CY140"/>
  <c r="CY141"/>
  <c r="CY142"/>
  <c r="CY143"/>
  <c r="CY144"/>
  <c r="CY145"/>
  <c r="CY146"/>
  <c r="CY147"/>
  <c r="CY148"/>
  <c r="CY149"/>
  <c r="CY150"/>
  <c r="CY151"/>
  <c r="CY152"/>
  <c r="CY153"/>
  <c r="CY154"/>
  <c r="CY155"/>
  <c r="CY156"/>
  <c r="CY157"/>
  <c r="CY158"/>
  <c r="CY159"/>
  <c r="CY160"/>
  <c r="CY161"/>
  <c r="CY162"/>
  <c r="CY163"/>
  <c r="CY164"/>
  <c r="CY165"/>
  <c r="CY166"/>
  <c r="CY167"/>
  <c r="CY9"/>
  <c r="DW173"/>
  <c r="DX173"/>
  <c r="DY173"/>
  <c r="DZ173"/>
  <c r="EA173"/>
  <c r="DW174"/>
  <c r="DX174"/>
  <c r="DY174"/>
  <c r="DZ174"/>
  <c r="EA174"/>
  <c r="DW175"/>
  <c r="DX175"/>
  <c r="DY175"/>
  <c r="DZ175"/>
  <c r="EA175"/>
  <c r="DW176"/>
  <c r="DX176"/>
  <c r="DY176"/>
  <c r="DZ176"/>
  <c r="EA176"/>
  <c r="DW177"/>
  <c r="DX177"/>
  <c r="DY177"/>
  <c r="DZ177"/>
  <c r="EA177"/>
  <c r="DW178"/>
  <c r="DX178"/>
  <c r="DY178"/>
  <c r="DZ178"/>
  <c r="EA178"/>
  <c r="DW179"/>
  <c r="DX179"/>
  <c r="DY179"/>
  <c r="DZ179"/>
  <c r="EA179"/>
  <c r="DW180"/>
  <c r="DX180"/>
  <c r="DY180"/>
  <c r="DZ180"/>
  <c r="EA180"/>
  <c r="DW181"/>
  <c r="DX181"/>
  <c r="DY181"/>
  <c r="DZ181"/>
  <c r="EA181"/>
  <c r="DW182"/>
  <c r="DX182"/>
  <c r="DY182"/>
  <c r="DZ182"/>
  <c r="EA182"/>
  <c r="DW183"/>
  <c r="DX183"/>
  <c r="DY183"/>
  <c r="DZ183"/>
  <c r="EA183"/>
  <c r="DW184"/>
  <c r="DX184"/>
  <c r="DY184"/>
  <c r="DZ184"/>
  <c r="EA184"/>
  <c r="DX172"/>
  <c r="DY172"/>
  <c r="DZ172"/>
  <c r="EA172"/>
  <c r="DW172"/>
  <c r="AC171"/>
  <c r="BJ171"/>
  <c r="DD171"/>
  <c r="AD171"/>
  <c r="BK171"/>
  <c r="DE171"/>
  <c r="AE171"/>
  <c r="BL171"/>
  <c r="DF171"/>
  <c r="AF171"/>
  <c r="BM171"/>
  <c r="DG171"/>
  <c r="AG171"/>
  <c r="BN171"/>
  <c r="DH171"/>
  <c r="DI171"/>
  <c r="EB173"/>
  <c r="EB174"/>
  <c r="EB175"/>
  <c r="EB176"/>
  <c r="EB177"/>
  <c r="EB178"/>
  <c r="EB179"/>
  <c r="EB180"/>
  <c r="EB181"/>
  <c r="EB182"/>
  <c r="EB183"/>
  <c r="EB184"/>
  <c r="EB172"/>
  <c r="DD173"/>
  <c r="DE173"/>
  <c r="DF173"/>
  <c r="DG173"/>
  <c r="DH173"/>
  <c r="DI173"/>
  <c r="DD174"/>
  <c r="DE174"/>
  <c r="DF174"/>
  <c r="DG174"/>
  <c r="DH174"/>
  <c r="DI174"/>
  <c r="DD175"/>
  <c r="DE175"/>
  <c r="DF175"/>
  <c r="DG175"/>
  <c r="DH175"/>
  <c r="DI175"/>
  <c r="DD176"/>
  <c r="DE176"/>
  <c r="DF176"/>
  <c r="DG176"/>
  <c r="DH176"/>
  <c r="DI176"/>
  <c r="DD177"/>
  <c r="DE177"/>
  <c r="DF177"/>
  <c r="DG177"/>
  <c r="DH177"/>
  <c r="DI177"/>
  <c r="DD178"/>
  <c r="DE178"/>
  <c r="DF178"/>
  <c r="DG178"/>
  <c r="DH178"/>
  <c r="DI178"/>
  <c r="DD179"/>
  <c r="DE179"/>
  <c r="DF179"/>
  <c r="DG179"/>
  <c r="DH179"/>
  <c r="DI179"/>
  <c r="DD180"/>
  <c r="DE180"/>
  <c r="DF180"/>
  <c r="DG180"/>
  <c r="DH180"/>
  <c r="DI180"/>
  <c r="DD181"/>
  <c r="DE181"/>
  <c r="DF181"/>
  <c r="DG181"/>
  <c r="DH181"/>
  <c r="DI181"/>
  <c r="DD182"/>
  <c r="DE182"/>
  <c r="DF182"/>
  <c r="DG182"/>
  <c r="DH182"/>
  <c r="DI182"/>
  <c r="DD183"/>
  <c r="DE183"/>
  <c r="DF183"/>
  <c r="DG183"/>
  <c r="DH183"/>
  <c r="DI183"/>
  <c r="DD184"/>
  <c r="DE184"/>
  <c r="DF184"/>
  <c r="DG184"/>
  <c r="DH184"/>
  <c r="DI184"/>
  <c r="CV154"/>
  <c r="CV155"/>
  <c r="CV156"/>
  <c r="CV157"/>
  <c r="CV158"/>
  <c r="CV159"/>
  <c r="CV160"/>
  <c r="CV161"/>
  <c r="CV162"/>
  <c r="CV163"/>
  <c r="CV164"/>
  <c r="CV165"/>
  <c r="CV166"/>
  <c r="CV167"/>
  <c r="Y148"/>
  <c r="CL148"/>
  <c r="Y149"/>
  <c r="CL149"/>
  <c r="Y150"/>
  <c r="CL150"/>
  <c r="Y151"/>
  <c r="CL151"/>
  <c r="S148"/>
  <c r="T148"/>
  <c r="U148"/>
  <c r="X148"/>
  <c r="Z148"/>
  <c r="CW148"/>
  <c r="S149"/>
  <c r="T149"/>
  <c r="U149"/>
  <c r="X149"/>
  <c r="Z149"/>
  <c r="CW149"/>
  <c r="S150"/>
  <c r="T150"/>
  <c r="U150"/>
  <c r="X150"/>
  <c r="Z150"/>
  <c r="CW150"/>
  <c r="S151"/>
  <c r="T151"/>
  <c r="U151"/>
  <c r="X151"/>
  <c r="Z151"/>
  <c r="CW151"/>
  <c r="S152"/>
  <c r="T152"/>
  <c r="U152"/>
  <c r="X152"/>
  <c r="Y152"/>
  <c r="Z152"/>
  <c r="CW152"/>
  <c r="S153"/>
  <c r="T153"/>
  <c r="U153"/>
  <c r="X153"/>
  <c r="Y153"/>
  <c r="Z153"/>
  <c r="CW153"/>
  <c r="S154"/>
  <c r="T154"/>
  <c r="U154"/>
  <c r="X154"/>
  <c r="Y154"/>
  <c r="Z154"/>
  <c r="CW154"/>
  <c r="S155"/>
  <c r="T155"/>
  <c r="U155"/>
  <c r="X155"/>
  <c r="Y155"/>
  <c r="Z155"/>
  <c r="CW155"/>
  <c r="S156"/>
  <c r="T156"/>
  <c r="U156"/>
  <c r="X156"/>
  <c r="Y156"/>
  <c r="Z156"/>
  <c r="CW156"/>
  <c r="S157"/>
  <c r="T157"/>
  <c r="U157"/>
  <c r="X157"/>
  <c r="Y157"/>
  <c r="Z157"/>
  <c r="CW157"/>
  <c r="S158"/>
  <c r="T158"/>
  <c r="U158"/>
  <c r="X158"/>
  <c r="Y158"/>
  <c r="Z158"/>
  <c r="CW158"/>
  <c r="S159"/>
  <c r="T159"/>
  <c r="U159"/>
  <c r="X159"/>
  <c r="Y159"/>
  <c r="Z159"/>
  <c r="CW159"/>
  <c r="S160"/>
  <c r="T160"/>
  <c r="U160"/>
  <c r="X160"/>
  <c r="Y160"/>
  <c r="Z160"/>
  <c r="CW160"/>
  <c r="S161"/>
  <c r="T161"/>
  <c r="U161"/>
  <c r="X161"/>
  <c r="Y161"/>
  <c r="Z161"/>
  <c r="CW161"/>
  <c r="S162"/>
  <c r="T162"/>
  <c r="U162"/>
  <c r="X162"/>
  <c r="Y162"/>
  <c r="Z162"/>
  <c r="CW162"/>
  <c r="S163"/>
  <c r="T163"/>
  <c r="U163"/>
  <c r="X163"/>
  <c r="Y163"/>
  <c r="Z163"/>
  <c r="CW163"/>
  <c r="S164"/>
  <c r="T164"/>
  <c r="U164"/>
  <c r="X164"/>
  <c r="Y164"/>
  <c r="Z164"/>
  <c r="CW164"/>
  <c r="S165"/>
  <c r="T165"/>
  <c r="U165"/>
  <c r="X165"/>
  <c r="Y165"/>
  <c r="Z165"/>
  <c r="CW165"/>
  <c r="S166"/>
  <c r="T166"/>
  <c r="U166"/>
  <c r="X166"/>
  <c r="Y166"/>
  <c r="Z166"/>
  <c r="CW166"/>
  <c r="S167"/>
  <c r="T167"/>
  <c r="U167"/>
  <c r="X167"/>
  <c r="Y167"/>
  <c r="Z167"/>
  <c r="CW167"/>
  <c r="S10"/>
  <c r="T10"/>
  <c r="U10"/>
  <c r="X10"/>
  <c r="Z10"/>
  <c r="CW10"/>
  <c r="S11"/>
  <c r="T11"/>
  <c r="U11"/>
  <c r="X11"/>
  <c r="Z11"/>
  <c r="CW11"/>
  <c r="S12"/>
  <c r="T12"/>
  <c r="U12"/>
  <c r="X12"/>
  <c r="Z12"/>
  <c r="CW12"/>
  <c r="S13"/>
  <c r="T13"/>
  <c r="U13"/>
  <c r="X13"/>
  <c r="Z13"/>
  <c r="CW13"/>
  <c r="S14"/>
  <c r="T14"/>
  <c r="U14"/>
  <c r="X14"/>
  <c r="Z14"/>
  <c r="CW14"/>
  <c r="S15"/>
  <c r="T15"/>
  <c r="U15"/>
  <c r="X15"/>
  <c r="Z15"/>
  <c r="CW15"/>
  <c r="S16"/>
  <c r="T16"/>
  <c r="U16"/>
  <c r="X16"/>
  <c r="Z16"/>
  <c r="CW16"/>
  <c r="S17"/>
  <c r="T17"/>
  <c r="U17"/>
  <c r="X17"/>
  <c r="Z17"/>
  <c r="CW17"/>
  <c r="S18"/>
  <c r="T18"/>
  <c r="U18"/>
  <c r="X18"/>
  <c r="Z18"/>
  <c r="CW18"/>
  <c r="S19"/>
  <c r="T19"/>
  <c r="U19"/>
  <c r="X19"/>
  <c r="Z19"/>
  <c r="CW19"/>
  <c r="S20"/>
  <c r="T20"/>
  <c r="U20"/>
  <c r="X20"/>
  <c r="Z20"/>
  <c r="CW20"/>
  <c r="S21"/>
  <c r="T21"/>
  <c r="U21"/>
  <c r="X21"/>
  <c r="Z21"/>
  <c r="CW21"/>
  <c r="S22"/>
  <c r="T22"/>
  <c r="U22"/>
  <c r="X22"/>
  <c r="Z22"/>
  <c r="CW22"/>
  <c r="S23"/>
  <c r="T23"/>
  <c r="U23"/>
  <c r="X23"/>
  <c r="Z23"/>
  <c r="CW23"/>
  <c r="S24"/>
  <c r="T24"/>
  <c r="U24"/>
  <c r="X24"/>
  <c r="Z24"/>
  <c r="CW24"/>
  <c r="S25"/>
  <c r="T25"/>
  <c r="U25"/>
  <c r="X25"/>
  <c r="Z25"/>
  <c r="CW25"/>
  <c r="S26"/>
  <c r="T26"/>
  <c r="U26"/>
  <c r="X26"/>
  <c r="Z26"/>
  <c r="CW26"/>
  <c r="S27"/>
  <c r="T27"/>
  <c r="U27"/>
  <c r="X27"/>
  <c r="Z27"/>
  <c r="CW27"/>
  <c r="S28"/>
  <c r="T28"/>
  <c r="U28"/>
  <c r="X28"/>
  <c r="Z28"/>
  <c r="CW28"/>
  <c r="S29"/>
  <c r="T29"/>
  <c r="U29"/>
  <c r="X29"/>
  <c r="Z29"/>
  <c r="CW29"/>
  <c r="S30"/>
  <c r="T30"/>
  <c r="U30"/>
  <c r="X30"/>
  <c r="Z30"/>
  <c r="CW30"/>
  <c r="S31"/>
  <c r="T31"/>
  <c r="U31"/>
  <c r="X31"/>
  <c r="Z31"/>
  <c r="CW31"/>
  <c r="S32"/>
  <c r="T32"/>
  <c r="U32"/>
  <c r="X32"/>
  <c r="Z32"/>
  <c r="CW32"/>
  <c r="S33"/>
  <c r="T33"/>
  <c r="U33"/>
  <c r="X33"/>
  <c r="Z33"/>
  <c r="CW33"/>
  <c r="S34"/>
  <c r="T34"/>
  <c r="U34"/>
  <c r="X34"/>
  <c r="Z34"/>
  <c r="CW34"/>
  <c r="S35"/>
  <c r="T35"/>
  <c r="U35"/>
  <c r="X35"/>
  <c r="Z35"/>
  <c r="CW35"/>
  <c r="S36"/>
  <c r="T36"/>
  <c r="U36"/>
  <c r="X36"/>
  <c r="Z36"/>
  <c r="CW36"/>
  <c r="S37"/>
  <c r="T37"/>
  <c r="U37"/>
  <c r="X37"/>
  <c r="Z37"/>
  <c r="CW37"/>
  <c r="S38"/>
  <c r="T38"/>
  <c r="U38"/>
  <c r="X38"/>
  <c r="Z38"/>
  <c r="CW38"/>
  <c r="S39"/>
  <c r="T39"/>
  <c r="U39"/>
  <c r="X39"/>
  <c r="Z39"/>
  <c r="CW39"/>
  <c r="S40"/>
  <c r="T40"/>
  <c r="U40"/>
  <c r="X40"/>
  <c r="Z40"/>
  <c r="CW40"/>
  <c r="S41"/>
  <c r="T41"/>
  <c r="U41"/>
  <c r="X41"/>
  <c r="Z41"/>
  <c r="CW41"/>
  <c r="S42"/>
  <c r="T42"/>
  <c r="U42"/>
  <c r="X42"/>
  <c r="Z42"/>
  <c r="CW42"/>
  <c r="S43"/>
  <c r="T43"/>
  <c r="U43"/>
  <c r="X43"/>
  <c r="Z43"/>
  <c r="CW43"/>
  <c r="S44"/>
  <c r="T44"/>
  <c r="U44"/>
  <c r="X44"/>
  <c r="Z44"/>
  <c r="CW44"/>
  <c r="S45"/>
  <c r="T45"/>
  <c r="U45"/>
  <c r="X45"/>
  <c r="Z45"/>
  <c r="CW45"/>
  <c r="S46"/>
  <c r="T46"/>
  <c r="U46"/>
  <c r="X46"/>
  <c r="Z46"/>
  <c r="CW46"/>
  <c r="S47"/>
  <c r="T47"/>
  <c r="U47"/>
  <c r="X47"/>
  <c r="Z47"/>
  <c r="CW47"/>
  <c r="S48"/>
  <c r="T48"/>
  <c r="U48"/>
  <c r="X48"/>
  <c r="Z48"/>
  <c r="CW48"/>
  <c r="S49"/>
  <c r="T49"/>
  <c r="U49"/>
  <c r="X49"/>
  <c r="Z49"/>
  <c r="CW49"/>
  <c r="S50"/>
  <c r="T50"/>
  <c r="U50"/>
  <c r="X50"/>
  <c r="Z50"/>
  <c r="CW50"/>
  <c r="S51"/>
  <c r="T51"/>
  <c r="U51"/>
  <c r="X51"/>
  <c r="Z51"/>
  <c r="CW51"/>
  <c r="S52"/>
  <c r="T52"/>
  <c r="U52"/>
  <c r="X52"/>
  <c r="Z52"/>
  <c r="CW52"/>
  <c r="S53"/>
  <c r="T53"/>
  <c r="U53"/>
  <c r="X53"/>
  <c r="Z53"/>
  <c r="CW53"/>
  <c r="S54"/>
  <c r="T54"/>
  <c r="U54"/>
  <c r="X54"/>
  <c r="Z54"/>
  <c r="CW54"/>
  <c r="S55"/>
  <c r="T55"/>
  <c r="U55"/>
  <c r="X55"/>
  <c r="Z55"/>
  <c r="CW55"/>
  <c r="S56"/>
  <c r="T56"/>
  <c r="U56"/>
  <c r="X56"/>
  <c r="Z56"/>
  <c r="CW56"/>
  <c r="S57"/>
  <c r="T57"/>
  <c r="U57"/>
  <c r="X57"/>
  <c r="Z57"/>
  <c r="CW57"/>
  <c r="S58"/>
  <c r="T58"/>
  <c r="U58"/>
  <c r="X58"/>
  <c r="Z58"/>
  <c r="CW58"/>
  <c r="S59"/>
  <c r="T59"/>
  <c r="U59"/>
  <c r="X59"/>
  <c r="Z59"/>
  <c r="CW59"/>
  <c r="S60"/>
  <c r="T60"/>
  <c r="U60"/>
  <c r="X60"/>
  <c r="Z60"/>
  <c r="CW60"/>
  <c r="S61"/>
  <c r="T61"/>
  <c r="U61"/>
  <c r="X61"/>
  <c r="Z61"/>
  <c r="CW61"/>
  <c r="S62"/>
  <c r="T62"/>
  <c r="U62"/>
  <c r="X62"/>
  <c r="Z62"/>
  <c r="CW62"/>
  <c r="S63"/>
  <c r="T63"/>
  <c r="U63"/>
  <c r="X63"/>
  <c r="Z63"/>
  <c r="CW63"/>
  <c r="S64"/>
  <c r="T64"/>
  <c r="U64"/>
  <c r="X64"/>
  <c r="Z64"/>
  <c r="CW64"/>
  <c r="S65"/>
  <c r="T65"/>
  <c r="U65"/>
  <c r="X65"/>
  <c r="Z65"/>
  <c r="CW65"/>
  <c r="S66"/>
  <c r="T66"/>
  <c r="U66"/>
  <c r="X66"/>
  <c r="Z66"/>
  <c r="CW66"/>
  <c r="S67"/>
  <c r="T67"/>
  <c r="U67"/>
  <c r="X67"/>
  <c r="Z67"/>
  <c r="CW67"/>
  <c r="S68"/>
  <c r="T68"/>
  <c r="U68"/>
  <c r="X68"/>
  <c r="Z68"/>
  <c r="CW68"/>
  <c r="S69"/>
  <c r="T69"/>
  <c r="U69"/>
  <c r="X69"/>
  <c r="Z69"/>
  <c r="CW69"/>
  <c r="S70"/>
  <c r="T70"/>
  <c r="U70"/>
  <c r="X70"/>
  <c r="Z70"/>
  <c r="CW70"/>
  <c r="S71"/>
  <c r="T71"/>
  <c r="U71"/>
  <c r="X71"/>
  <c r="Z71"/>
  <c r="CW71"/>
  <c r="S72"/>
  <c r="T72"/>
  <c r="U72"/>
  <c r="X72"/>
  <c r="Z72"/>
  <c r="CW72"/>
  <c r="S73"/>
  <c r="T73"/>
  <c r="U73"/>
  <c r="X73"/>
  <c r="Z73"/>
  <c r="CW73"/>
  <c r="S74"/>
  <c r="T74"/>
  <c r="U74"/>
  <c r="X74"/>
  <c r="Z74"/>
  <c r="CW74"/>
  <c r="S75"/>
  <c r="T75"/>
  <c r="U75"/>
  <c r="X75"/>
  <c r="Z75"/>
  <c r="CW75"/>
  <c r="S76"/>
  <c r="T76"/>
  <c r="U76"/>
  <c r="X76"/>
  <c r="Z76"/>
  <c r="CW76"/>
  <c r="S77"/>
  <c r="T77"/>
  <c r="U77"/>
  <c r="X77"/>
  <c r="Z77"/>
  <c r="CW77"/>
  <c r="S78"/>
  <c r="T78"/>
  <c r="U78"/>
  <c r="X78"/>
  <c r="Z78"/>
  <c r="CW78"/>
  <c r="S79"/>
  <c r="T79"/>
  <c r="U79"/>
  <c r="X79"/>
  <c r="Z79"/>
  <c r="CW79"/>
  <c r="S80"/>
  <c r="T80"/>
  <c r="U80"/>
  <c r="X80"/>
  <c r="Z80"/>
  <c r="CW80"/>
  <c r="S81"/>
  <c r="T81"/>
  <c r="U81"/>
  <c r="X81"/>
  <c r="Z81"/>
  <c r="CW81"/>
  <c r="S82"/>
  <c r="T82"/>
  <c r="U82"/>
  <c r="X82"/>
  <c r="Z82"/>
  <c r="CW82"/>
  <c r="S83"/>
  <c r="T83"/>
  <c r="U83"/>
  <c r="X83"/>
  <c r="Z83"/>
  <c r="CW83"/>
  <c r="S84"/>
  <c r="T84"/>
  <c r="U84"/>
  <c r="X84"/>
  <c r="Z84"/>
  <c r="CW84"/>
  <c r="S85"/>
  <c r="T85"/>
  <c r="U85"/>
  <c r="X85"/>
  <c r="Z85"/>
  <c r="CW85"/>
  <c r="S86"/>
  <c r="T86"/>
  <c r="U86"/>
  <c r="X86"/>
  <c r="Z86"/>
  <c r="CW86"/>
  <c r="S87"/>
  <c r="T87"/>
  <c r="U87"/>
  <c r="X87"/>
  <c r="Z87"/>
  <c r="CW87"/>
  <c r="S88"/>
  <c r="T88"/>
  <c r="U88"/>
  <c r="X88"/>
  <c r="Z88"/>
  <c r="CW88"/>
  <c r="S89"/>
  <c r="T89"/>
  <c r="U89"/>
  <c r="X89"/>
  <c r="Z89"/>
  <c r="CW89"/>
  <c r="S90"/>
  <c r="T90"/>
  <c r="U90"/>
  <c r="X90"/>
  <c r="Z90"/>
  <c r="CW90"/>
  <c r="S91"/>
  <c r="T91"/>
  <c r="U91"/>
  <c r="X91"/>
  <c r="Z91"/>
  <c r="CW91"/>
  <c r="S92"/>
  <c r="T92"/>
  <c r="U92"/>
  <c r="X92"/>
  <c r="Z92"/>
  <c r="CW92"/>
  <c r="S93"/>
  <c r="T93"/>
  <c r="U93"/>
  <c r="X93"/>
  <c r="Z93"/>
  <c r="CW93"/>
  <c r="S94"/>
  <c r="T94"/>
  <c r="U94"/>
  <c r="X94"/>
  <c r="Z94"/>
  <c r="CW94"/>
  <c r="S95"/>
  <c r="T95"/>
  <c r="U95"/>
  <c r="X95"/>
  <c r="Z95"/>
  <c r="CW95"/>
  <c r="S96"/>
  <c r="T96"/>
  <c r="U96"/>
  <c r="X96"/>
  <c r="Z96"/>
  <c r="CW96"/>
  <c r="S97"/>
  <c r="T97"/>
  <c r="U97"/>
  <c r="X97"/>
  <c r="Z97"/>
  <c r="CW97"/>
  <c r="S98"/>
  <c r="T98"/>
  <c r="U98"/>
  <c r="X98"/>
  <c r="Z98"/>
  <c r="CW98"/>
  <c r="S99"/>
  <c r="T99"/>
  <c r="U99"/>
  <c r="X99"/>
  <c r="Z99"/>
  <c r="CW99"/>
  <c r="S100"/>
  <c r="T100"/>
  <c r="U100"/>
  <c r="X100"/>
  <c r="Z100"/>
  <c r="CW100"/>
  <c r="S101"/>
  <c r="T101"/>
  <c r="U101"/>
  <c r="X101"/>
  <c r="Z101"/>
  <c r="CW101"/>
  <c r="S102"/>
  <c r="T102"/>
  <c r="U102"/>
  <c r="X102"/>
  <c r="Z102"/>
  <c r="CW102"/>
  <c r="S103"/>
  <c r="T103"/>
  <c r="U103"/>
  <c r="X103"/>
  <c r="Z103"/>
  <c r="CW103"/>
  <c r="S104"/>
  <c r="T104"/>
  <c r="U104"/>
  <c r="X104"/>
  <c r="Z104"/>
  <c r="CW104"/>
  <c r="S105"/>
  <c r="T105"/>
  <c r="U105"/>
  <c r="X105"/>
  <c r="Z105"/>
  <c r="CW105"/>
  <c r="S106"/>
  <c r="T106"/>
  <c r="U106"/>
  <c r="X106"/>
  <c r="Z106"/>
  <c r="CW106"/>
  <c r="S107"/>
  <c r="T107"/>
  <c r="U107"/>
  <c r="X107"/>
  <c r="Z107"/>
  <c r="CW107"/>
  <c r="S108"/>
  <c r="T108"/>
  <c r="U108"/>
  <c r="X108"/>
  <c r="Z108"/>
  <c r="CW108"/>
  <c r="S109"/>
  <c r="T109"/>
  <c r="U109"/>
  <c r="X109"/>
  <c r="Z109"/>
  <c r="CW109"/>
  <c r="S110"/>
  <c r="T110"/>
  <c r="U110"/>
  <c r="X110"/>
  <c r="Z110"/>
  <c r="CW110"/>
  <c r="S111"/>
  <c r="T111"/>
  <c r="U111"/>
  <c r="X111"/>
  <c r="Z111"/>
  <c r="CW111"/>
  <c r="S112"/>
  <c r="T112"/>
  <c r="U112"/>
  <c r="X112"/>
  <c r="Z112"/>
  <c r="CW112"/>
  <c r="S113"/>
  <c r="T113"/>
  <c r="U113"/>
  <c r="X113"/>
  <c r="Z113"/>
  <c r="CW113"/>
  <c r="S114"/>
  <c r="T114"/>
  <c r="U114"/>
  <c r="X114"/>
  <c r="Z114"/>
  <c r="CW114"/>
  <c r="S115"/>
  <c r="T115"/>
  <c r="U115"/>
  <c r="X115"/>
  <c r="Z115"/>
  <c r="CW115"/>
  <c r="S116"/>
  <c r="T116"/>
  <c r="U116"/>
  <c r="X116"/>
  <c r="Z116"/>
  <c r="CW116"/>
  <c r="S117"/>
  <c r="T117"/>
  <c r="U117"/>
  <c r="X117"/>
  <c r="Z117"/>
  <c r="CW117"/>
  <c r="S118"/>
  <c r="T118"/>
  <c r="U118"/>
  <c r="X118"/>
  <c r="Z118"/>
  <c r="CW118"/>
  <c r="S119"/>
  <c r="T119"/>
  <c r="U119"/>
  <c r="X119"/>
  <c r="Z119"/>
  <c r="CW119"/>
  <c r="S120"/>
  <c r="T120"/>
  <c r="U120"/>
  <c r="X120"/>
  <c r="Z120"/>
  <c r="CW120"/>
  <c r="S121"/>
  <c r="T121"/>
  <c r="U121"/>
  <c r="X121"/>
  <c r="Z121"/>
  <c r="CW121"/>
  <c r="S122"/>
  <c r="T122"/>
  <c r="U122"/>
  <c r="X122"/>
  <c r="Z122"/>
  <c r="CW122"/>
  <c r="S123"/>
  <c r="T123"/>
  <c r="U123"/>
  <c r="X123"/>
  <c r="Z123"/>
  <c r="CW123"/>
  <c r="S124"/>
  <c r="T124"/>
  <c r="U124"/>
  <c r="X124"/>
  <c r="Z124"/>
  <c r="CW124"/>
  <c r="S125"/>
  <c r="T125"/>
  <c r="U125"/>
  <c r="X125"/>
  <c r="Z125"/>
  <c r="CW125"/>
  <c r="S126"/>
  <c r="T126"/>
  <c r="U126"/>
  <c r="X126"/>
  <c r="Z126"/>
  <c r="CW126"/>
  <c r="S127"/>
  <c r="T127"/>
  <c r="U127"/>
  <c r="X127"/>
  <c r="Z127"/>
  <c r="CW127"/>
  <c r="S128"/>
  <c r="T128"/>
  <c r="U128"/>
  <c r="X128"/>
  <c r="Z128"/>
  <c r="CW128"/>
  <c r="S129"/>
  <c r="T129"/>
  <c r="U129"/>
  <c r="X129"/>
  <c r="Z129"/>
  <c r="CW129"/>
  <c r="S130"/>
  <c r="T130"/>
  <c r="U130"/>
  <c r="X130"/>
  <c r="Z130"/>
  <c r="CW130"/>
  <c r="S131"/>
  <c r="T131"/>
  <c r="U131"/>
  <c r="X131"/>
  <c r="Z131"/>
  <c r="CW131"/>
  <c r="S132"/>
  <c r="T132"/>
  <c r="U132"/>
  <c r="X132"/>
  <c r="Z132"/>
  <c r="CW132"/>
  <c r="S133"/>
  <c r="T133"/>
  <c r="U133"/>
  <c r="X133"/>
  <c r="Z133"/>
  <c r="CW133"/>
  <c r="S134"/>
  <c r="T134"/>
  <c r="U134"/>
  <c r="X134"/>
  <c r="Z134"/>
  <c r="CW134"/>
  <c r="S135"/>
  <c r="T135"/>
  <c r="U135"/>
  <c r="X135"/>
  <c r="Z135"/>
  <c r="CW135"/>
  <c r="S136"/>
  <c r="T136"/>
  <c r="U136"/>
  <c r="X136"/>
  <c r="Z136"/>
  <c r="CW136"/>
  <c r="S137"/>
  <c r="T137"/>
  <c r="U137"/>
  <c r="X137"/>
  <c r="Z137"/>
  <c r="CW137"/>
  <c r="S138"/>
  <c r="T138"/>
  <c r="U138"/>
  <c r="X138"/>
  <c r="Z138"/>
  <c r="CW138"/>
  <c r="S139"/>
  <c r="T139"/>
  <c r="U139"/>
  <c r="X139"/>
  <c r="Z139"/>
  <c r="CW139"/>
  <c r="S140"/>
  <c r="T140"/>
  <c r="U140"/>
  <c r="X140"/>
  <c r="Z140"/>
  <c r="CW140"/>
  <c r="S141"/>
  <c r="T141"/>
  <c r="U141"/>
  <c r="X141"/>
  <c r="Z141"/>
  <c r="CW141"/>
  <c r="S142"/>
  <c r="T142"/>
  <c r="U142"/>
  <c r="X142"/>
  <c r="Z142"/>
  <c r="CW142"/>
  <c r="S143"/>
  <c r="T143"/>
  <c r="U143"/>
  <c r="X143"/>
  <c r="Z143"/>
  <c r="CW143"/>
  <c r="S144"/>
  <c r="T144"/>
  <c r="U144"/>
  <c r="X144"/>
  <c r="Z144"/>
  <c r="CW144"/>
  <c r="S145"/>
  <c r="T145"/>
  <c r="U145"/>
  <c r="X145"/>
  <c r="Z145"/>
  <c r="CW145"/>
  <c r="S146"/>
  <c r="T146"/>
  <c r="U146"/>
  <c r="X146"/>
  <c r="Z146"/>
  <c r="CW146"/>
  <c r="S147"/>
  <c r="T147"/>
  <c r="U147"/>
  <c r="X147"/>
  <c r="Z147"/>
  <c r="CW147"/>
  <c r="S9"/>
  <c r="T9"/>
  <c r="U9"/>
  <c r="X9"/>
  <c r="Z9"/>
  <c r="CW9"/>
  <c r="CL152"/>
  <c r="CL153"/>
  <c r="CL154"/>
  <c r="CL155"/>
  <c r="CL156"/>
  <c r="CR153"/>
  <c r="CR154"/>
  <c r="CR155"/>
  <c r="CR156"/>
  <c r="CR157"/>
  <c r="CR146"/>
  <c r="CR147"/>
  <c r="CR148"/>
  <c r="CR149"/>
  <c r="CR150"/>
  <c r="CR151"/>
  <c r="CR152"/>
  <c r="CV147"/>
  <c r="CV148"/>
  <c r="CV149"/>
  <c r="CV150"/>
  <c r="CV151"/>
  <c r="CV152"/>
  <c r="CV153"/>
  <c r="BO144"/>
  <c r="BO145"/>
  <c r="BO146"/>
  <c r="BO147"/>
  <c r="BO148"/>
  <c r="BO149"/>
  <c r="BO150"/>
  <c r="BO151"/>
  <c r="BO152"/>
  <c r="BO153"/>
  <c r="BO154"/>
  <c r="BO155"/>
  <c r="BO156"/>
  <c r="BO157"/>
  <c r="BO158"/>
  <c r="BO159"/>
  <c r="BO160"/>
  <c r="BO161"/>
  <c r="BO162"/>
  <c r="BO163"/>
  <c r="BO164"/>
  <c r="BO165"/>
  <c r="BO166"/>
  <c r="BO167"/>
  <c r="S171"/>
  <c r="BO171"/>
  <c r="S172"/>
  <c r="BO172"/>
  <c r="S173"/>
  <c r="BO173"/>
  <c r="S174"/>
  <c r="BO174"/>
  <c r="S175"/>
  <c r="BO175"/>
  <c r="S176"/>
  <c r="BO176"/>
  <c r="S177"/>
  <c r="BO177"/>
  <c r="S178"/>
  <c r="BO178"/>
  <c r="S179"/>
  <c r="BO179"/>
  <c r="S180"/>
  <c r="BO180"/>
  <c r="S181"/>
  <c r="BO181"/>
  <c r="S182"/>
  <c r="BO182"/>
  <c r="S183"/>
  <c r="BO183"/>
  <c r="S184"/>
  <c r="BO184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66"/>
  <c r="BO67"/>
  <c r="BO68"/>
  <c r="BO69"/>
  <c r="BO70"/>
  <c r="BO71"/>
  <c r="BO72"/>
  <c r="BO73"/>
  <c r="BO74"/>
  <c r="BO75"/>
  <c r="BO76"/>
  <c r="BO77"/>
  <c r="BO78"/>
  <c r="BO79"/>
  <c r="BO80"/>
  <c r="BO81"/>
  <c r="BO82"/>
  <c r="BO83"/>
  <c r="BO84"/>
  <c r="BO85"/>
  <c r="BO86"/>
  <c r="BO87"/>
  <c r="BO88"/>
  <c r="BO89"/>
  <c r="BO90"/>
  <c r="BO91"/>
  <c r="BO92"/>
  <c r="BO93"/>
  <c r="BO94"/>
  <c r="BO95"/>
  <c r="BO96"/>
  <c r="BO97"/>
  <c r="BO98"/>
  <c r="BO99"/>
  <c r="BO100"/>
  <c r="BO101"/>
  <c r="BO102"/>
  <c r="BO103"/>
  <c r="BO104"/>
  <c r="BO105"/>
  <c r="BO106"/>
  <c r="BO107"/>
  <c r="BO108"/>
  <c r="BO109"/>
  <c r="BO110"/>
  <c r="BO111"/>
  <c r="BO112"/>
  <c r="BO113"/>
  <c r="BO114"/>
  <c r="BO115"/>
  <c r="BO116"/>
  <c r="BO117"/>
  <c r="BO118"/>
  <c r="BO119"/>
  <c r="BO120"/>
  <c r="BO121"/>
  <c r="BO122"/>
  <c r="BO123"/>
  <c r="BO124"/>
  <c r="BO125"/>
  <c r="BO126"/>
  <c r="BO127"/>
  <c r="BO128"/>
  <c r="BO129"/>
  <c r="BO130"/>
  <c r="BO131"/>
  <c r="BO132"/>
  <c r="BO133"/>
  <c r="BO134"/>
  <c r="BO135"/>
  <c r="BO136"/>
  <c r="BO137"/>
  <c r="BO138"/>
  <c r="BO139"/>
  <c r="BO140"/>
  <c r="BO141"/>
  <c r="BO142"/>
  <c r="BO143"/>
  <c r="BO9"/>
  <c r="CV117"/>
  <c r="CV118"/>
  <c r="CV119"/>
  <c r="CV120"/>
  <c r="CV121"/>
  <c r="CV122"/>
  <c r="CV123"/>
  <c r="CV124"/>
  <c r="CV125"/>
  <c r="CV126"/>
  <c r="CV127"/>
  <c r="CV128"/>
  <c r="CV129"/>
  <c r="CV130"/>
  <c r="CV131"/>
  <c r="CV132"/>
  <c r="CV133"/>
  <c r="CV134"/>
  <c r="CV135"/>
  <c r="CV136"/>
  <c r="CV137"/>
  <c r="CV138"/>
  <c r="CV139"/>
  <c r="CV140"/>
  <c r="CV141"/>
  <c r="CV142"/>
  <c r="CV143"/>
  <c r="CV144"/>
  <c r="CV145"/>
  <c r="CV146"/>
  <c r="CT171"/>
  <c r="CV171"/>
  <c r="CV172"/>
  <c r="CV173"/>
  <c r="CV174"/>
  <c r="CV175"/>
  <c r="CV176"/>
  <c r="CV177"/>
  <c r="CV178"/>
  <c r="CV179"/>
  <c r="CV180"/>
  <c r="CV181"/>
  <c r="CV182"/>
  <c r="CV183"/>
  <c r="CV184"/>
  <c r="CV69"/>
  <c r="CV70"/>
  <c r="CV71"/>
  <c r="CV72"/>
  <c r="CV73"/>
  <c r="CV74"/>
  <c r="CV75"/>
  <c r="CV76"/>
  <c r="CV77"/>
  <c r="CV78"/>
  <c r="CV79"/>
  <c r="CV80"/>
  <c r="CV81"/>
  <c r="CV82"/>
  <c r="CV83"/>
  <c r="CV84"/>
  <c r="CV85"/>
  <c r="CV86"/>
  <c r="CV87"/>
  <c r="CV88"/>
  <c r="CV89"/>
  <c r="CV90"/>
  <c r="CV91"/>
  <c r="CV92"/>
  <c r="CV93"/>
  <c r="CV94"/>
  <c r="CV95"/>
  <c r="CV96"/>
  <c r="CV97"/>
  <c r="CV98"/>
  <c r="CV99"/>
  <c r="CV100"/>
  <c r="CV101"/>
  <c r="CV102"/>
  <c r="CV103"/>
  <c r="CV104"/>
  <c r="CV105"/>
  <c r="CV106"/>
  <c r="CV107"/>
  <c r="CV108"/>
  <c r="CV109"/>
  <c r="CV110"/>
  <c r="CV111"/>
  <c r="CV112"/>
  <c r="CV113"/>
  <c r="CV114"/>
  <c r="CV115"/>
  <c r="CV116"/>
  <c r="CV10"/>
  <c r="CV11"/>
  <c r="CV12"/>
  <c r="CV13"/>
  <c r="CV14"/>
  <c r="CV15"/>
  <c r="CV16"/>
  <c r="CV17"/>
  <c r="CV18"/>
  <c r="CV19"/>
  <c r="CV20"/>
  <c r="CV21"/>
  <c r="CV22"/>
  <c r="CV23"/>
  <c r="CV24"/>
  <c r="CV25"/>
  <c r="CV26"/>
  <c r="CV27"/>
  <c r="CV28"/>
  <c r="CV29"/>
  <c r="CV30"/>
  <c r="CV31"/>
  <c r="CV32"/>
  <c r="CV33"/>
  <c r="CV34"/>
  <c r="CV35"/>
  <c r="CV36"/>
  <c r="CV37"/>
  <c r="CV38"/>
  <c r="CV39"/>
  <c r="CV40"/>
  <c r="CV41"/>
  <c r="CV42"/>
  <c r="CV43"/>
  <c r="CV44"/>
  <c r="CV45"/>
  <c r="CV46"/>
  <c r="CV47"/>
  <c r="CV48"/>
  <c r="CV49"/>
  <c r="CV50"/>
  <c r="CV51"/>
  <c r="CV52"/>
  <c r="CV53"/>
  <c r="CV54"/>
  <c r="CV55"/>
  <c r="CV56"/>
  <c r="CV57"/>
  <c r="CV58"/>
  <c r="CV59"/>
  <c r="CV60"/>
  <c r="CV61"/>
  <c r="CV62"/>
  <c r="CV63"/>
  <c r="CV64"/>
  <c r="CV65"/>
  <c r="CV66"/>
  <c r="CV67"/>
  <c r="CV68"/>
  <c r="CV9"/>
  <c r="DK173"/>
  <c r="DL173"/>
  <c r="EI173"/>
  <c r="EJ173"/>
  <c r="DK174"/>
  <c r="DL174"/>
  <c r="EI174"/>
  <c r="EJ174"/>
  <c r="DK175"/>
  <c r="DL175"/>
  <c r="EI175"/>
  <c r="EJ175"/>
  <c r="DK176"/>
  <c r="DL176"/>
  <c r="EI176"/>
  <c r="EJ176"/>
  <c r="DK177"/>
  <c r="DL177"/>
  <c r="EI177"/>
  <c r="EJ177"/>
  <c r="DK178"/>
  <c r="DL178"/>
  <c r="EI178"/>
  <c r="EJ178"/>
  <c r="DK179"/>
  <c r="DL179"/>
  <c r="EI179"/>
  <c r="EJ179"/>
  <c r="DK180"/>
  <c r="DL180"/>
  <c r="EI180"/>
  <c r="EJ180"/>
  <c r="DK181"/>
  <c r="DL181"/>
  <c r="EI181"/>
  <c r="EJ181"/>
  <c r="DK182"/>
  <c r="DL182"/>
  <c r="EI182"/>
  <c r="EJ182"/>
  <c r="DK183"/>
  <c r="DL183"/>
  <c r="EI183"/>
  <c r="EJ183"/>
  <c r="DK184"/>
  <c r="DL184"/>
  <c r="EI184"/>
  <c r="EJ184"/>
  <c r="EJ172"/>
  <c r="EI172"/>
  <c r="DF172"/>
  <c r="DD172"/>
  <c r="DL172"/>
  <c r="DH172"/>
  <c r="DK172"/>
  <c r="EG181"/>
  <c r="EE181"/>
  <c r="EC181"/>
  <c r="EG182"/>
  <c r="EE182"/>
  <c r="EC182"/>
  <c r="EG183"/>
  <c r="EE183"/>
  <c r="EC183"/>
  <c r="EG184"/>
  <c r="EE184"/>
  <c r="EC184"/>
  <c r="AX172"/>
  <c r="AX173"/>
  <c r="AX174"/>
  <c r="AX175"/>
  <c r="AX176"/>
  <c r="AX177"/>
  <c r="AX178"/>
  <c r="AX179"/>
  <c r="AX180"/>
  <c r="AX181"/>
  <c r="AX182"/>
  <c r="AX183"/>
  <c r="AX184"/>
  <c r="AX171"/>
  <c r="AX163"/>
  <c r="AX164"/>
  <c r="AX165"/>
  <c r="AX166"/>
  <c r="AX167"/>
  <c r="T172"/>
  <c r="W172"/>
  <c r="AA172"/>
  <c r="T173"/>
  <c r="W173"/>
  <c r="X173"/>
  <c r="AA173"/>
  <c r="T174"/>
  <c r="W174"/>
  <c r="X174"/>
  <c r="AA174"/>
  <c r="T175"/>
  <c r="W175"/>
  <c r="X175"/>
  <c r="AA175"/>
  <c r="T176"/>
  <c r="W176"/>
  <c r="X176"/>
  <c r="AA176"/>
  <c r="T177"/>
  <c r="W177"/>
  <c r="X177"/>
  <c r="AA177"/>
  <c r="T178"/>
  <c r="W178"/>
  <c r="X178"/>
  <c r="AA178"/>
  <c r="T179"/>
  <c r="W179"/>
  <c r="X179"/>
  <c r="AA179"/>
  <c r="T180"/>
  <c r="W180"/>
  <c r="X180"/>
  <c r="AA180"/>
  <c r="T181"/>
  <c r="W181"/>
  <c r="X181"/>
  <c r="AA181"/>
  <c r="T182"/>
  <c r="W182"/>
  <c r="X182"/>
  <c r="AA182"/>
  <c r="T183"/>
  <c r="W183"/>
  <c r="X183"/>
  <c r="AA183"/>
  <c r="T184"/>
  <c r="W184"/>
  <c r="X184"/>
  <c r="AA184"/>
  <c r="T171"/>
  <c r="W171"/>
  <c r="AA171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9"/>
  <c r="CR10"/>
  <c r="CR11"/>
  <c r="CR12"/>
  <c r="CR13"/>
  <c r="CR14"/>
  <c r="CR15"/>
  <c r="CR16"/>
  <c r="CR17"/>
  <c r="CR18"/>
  <c r="CR19"/>
  <c r="CR20"/>
  <c r="CR21"/>
  <c r="CR22"/>
  <c r="CR23"/>
  <c r="CR24"/>
  <c r="CR25"/>
  <c r="CR26"/>
  <c r="CR27"/>
  <c r="CR28"/>
  <c r="CR29"/>
  <c r="CR30"/>
  <c r="CR31"/>
  <c r="CR32"/>
  <c r="CR33"/>
  <c r="CR34"/>
  <c r="CR35"/>
  <c r="CR36"/>
  <c r="CR37"/>
  <c r="CR38"/>
  <c r="CR39"/>
  <c r="CR40"/>
  <c r="CR41"/>
  <c r="CR42"/>
  <c r="CR43"/>
  <c r="CR44"/>
  <c r="CR45"/>
  <c r="CR46"/>
  <c r="CR47"/>
  <c r="CR48"/>
  <c r="CR49"/>
  <c r="CR50"/>
  <c r="CR51"/>
  <c r="CR52"/>
  <c r="CR53"/>
  <c r="CR54"/>
  <c r="CR55"/>
  <c r="CR56"/>
  <c r="CR57"/>
  <c r="CR58"/>
  <c r="CR59"/>
  <c r="CR60"/>
  <c r="CR61"/>
  <c r="CR62"/>
  <c r="CR63"/>
  <c r="CR64"/>
  <c r="CR65"/>
  <c r="CR66"/>
  <c r="CR67"/>
  <c r="CR68"/>
  <c r="CR69"/>
  <c r="CR70"/>
  <c r="CR71"/>
  <c r="CR72"/>
  <c r="CR73"/>
  <c r="CR74"/>
  <c r="CR75"/>
  <c r="CR76"/>
  <c r="CR77"/>
  <c r="CR78"/>
  <c r="CR79"/>
  <c r="CR80"/>
  <c r="CR81"/>
  <c r="CR82"/>
  <c r="CR83"/>
  <c r="CR84"/>
  <c r="CR85"/>
  <c r="CR86"/>
  <c r="CR87"/>
  <c r="CR88"/>
  <c r="CR89"/>
  <c r="CR90"/>
  <c r="CR91"/>
  <c r="CR92"/>
  <c r="CR93"/>
  <c r="CR94"/>
  <c r="CR95"/>
  <c r="CR96"/>
  <c r="CR97"/>
  <c r="CR98"/>
  <c r="CR99"/>
  <c r="CR100"/>
  <c r="CR101"/>
  <c r="CR102"/>
  <c r="CR103"/>
  <c r="CR104"/>
  <c r="CR105"/>
  <c r="CR106"/>
  <c r="CR107"/>
  <c r="CR108"/>
  <c r="CR109"/>
  <c r="CR110"/>
  <c r="CR111"/>
  <c r="CR112"/>
  <c r="CR113"/>
  <c r="CR114"/>
  <c r="CR115"/>
  <c r="CR116"/>
  <c r="CR117"/>
  <c r="CR118"/>
  <c r="CR119"/>
  <c r="CR120"/>
  <c r="CR121"/>
  <c r="CR122"/>
  <c r="CR123"/>
  <c r="CR124"/>
  <c r="CR125"/>
  <c r="CR126"/>
  <c r="CR127"/>
  <c r="CR128"/>
  <c r="CR129"/>
  <c r="CR130"/>
  <c r="CR131"/>
  <c r="CR132"/>
  <c r="CR133"/>
  <c r="CR134"/>
  <c r="CR135"/>
  <c r="CR136"/>
  <c r="CR137"/>
  <c r="CR138"/>
  <c r="CR139"/>
  <c r="CR140"/>
  <c r="CR141"/>
  <c r="CR142"/>
  <c r="CR143"/>
  <c r="CR144"/>
  <c r="CR145"/>
  <c r="CR158"/>
  <c r="CR159"/>
  <c r="CR160"/>
  <c r="CR161"/>
  <c r="CR162"/>
  <c r="CR163"/>
  <c r="CR164"/>
  <c r="CR165"/>
  <c r="CR166"/>
  <c r="CR167"/>
  <c r="CR9"/>
  <c r="CL157"/>
  <c r="CL158"/>
  <c r="CL159"/>
  <c r="CL160"/>
  <c r="CL161"/>
  <c r="CL162"/>
  <c r="CL163"/>
  <c r="CL164"/>
  <c r="CL165"/>
  <c r="CL166"/>
  <c r="CL167"/>
  <c r="CF163"/>
  <c r="CF164"/>
  <c r="CF165"/>
  <c r="CF166"/>
  <c r="CF167"/>
  <c r="CF173"/>
  <c r="CF174"/>
  <c r="CF175"/>
  <c r="CF176"/>
  <c r="CF177"/>
  <c r="CF178"/>
  <c r="CF179"/>
  <c r="CF180"/>
  <c r="CF181"/>
  <c r="CF182"/>
  <c r="CF183"/>
  <c r="CF184"/>
  <c r="DE172"/>
  <c r="DG172"/>
  <c r="DI172"/>
  <c r="DU133"/>
  <c r="DU134"/>
  <c r="DU135"/>
  <c r="DU136"/>
  <c r="DU137"/>
  <c r="DU138"/>
  <c r="DU139"/>
  <c r="DU140"/>
  <c r="DU141"/>
  <c r="DU142"/>
  <c r="DU143"/>
  <c r="DU144"/>
  <c r="DU145"/>
  <c r="DU146"/>
  <c r="DU147"/>
  <c r="DU148"/>
  <c r="DU149"/>
  <c r="DU150"/>
  <c r="DU151"/>
  <c r="DU152"/>
  <c r="DU153"/>
  <c r="DU154"/>
  <c r="DU155"/>
  <c r="DU156"/>
  <c r="DU157"/>
  <c r="DU158"/>
  <c r="DU159"/>
  <c r="DU160"/>
  <c r="DU161"/>
  <c r="DU162"/>
  <c r="DU163"/>
  <c r="DU164"/>
  <c r="DU165"/>
  <c r="DU166"/>
  <c r="DU167"/>
  <c r="DU172"/>
  <c r="DU173"/>
  <c r="DU174"/>
  <c r="DU175"/>
  <c r="DU176"/>
  <c r="DU177"/>
  <c r="DU178"/>
  <c r="DU179"/>
  <c r="DU180"/>
  <c r="DU181"/>
  <c r="DU182"/>
  <c r="DU183"/>
  <c r="DU184"/>
  <c r="DU132"/>
  <c r="F167"/>
  <c r="F166"/>
  <c r="F165"/>
  <c r="ED172"/>
  <c r="EE172"/>
  <c r="EF172"/>
  <c r="EG172"/>
  <c r="EC172"/>
  <c r="EH172"/>
  <c r="EC173"/>
  <c r="ED173"/>
  <c r="EE173"/>
  <c r="EF173"/>
  <c r="EG173"/>
  <c r="EH173"/>
  <c r="EC174"/>
  <c r="ED174"/>
  <c r="EE174"/>
  <c r="EF174"/>
  <c r="EG174"/>
  <c r="EH174"/>
  <c r="EC175"/>
  <c r="ED175"/>
  <c r="EE175"/>
  <c r="EF175"/>
  <c r="EG175"/>
  <c r="EH175"/>
  <c r="EC176"/>
  <c r="ED176"/>
  <c r="EE176"/>
  <c r="EF176"/>
  <c r="EG176"/>
  <c r="EH176"/>
  <c r="EC177"/>
  <c r="ED177"/>
  <c r="EE177"/>
  <c r="EF177"/>
  <c r="EG177"/>
  <c r="EH177"/>
  <c r="EC178"/>
  <c r="ED178"/>
  <c r="EE178"/>
  <c r="EF178"/>
  <c r="EG178"/>
  <c r="EH178"/>
  <c r="EC179"/>
  <c r="ED179"/>
  <c r="EE179"/>
  <c r="EF179"/>
  <c r="EG179"/>
  <c r="EH179"/>
  <c r="EC180"/>
  <c r="ED180"/>
  <c r="EE180"/>
  <c r="EF180"/>
  <c r="EG180"/>
  <c r="EH180"/>
  <c r="ED181"/>
  <c r="EF181"/>
  <c r="EH181"/>
  <c r="ED182"/>
  <c r="EF182"/>
  <c r="EH182"/>
  <c r="ED183"/>
  <c r="EF183"/>
  <c r="EH183"/>
  <c r="ED184"/>
  <c r="EF184"/>
  <c r="EH184"/>
  <c r="DM181"/>
  <c r="DN181"/>
  <c r="DM182"/>
  <c r="DN182"/>
  <c r="DM183"/>
  <c r="DN183"/>
  <c r="DM184"/>
  <c r="DN184"/>
  <c r="DN180"/>
  <c r="DM180"/>
  <c r="DN179"/>
  <c r="DM179"/>
  <c r="DN178"/>
  <c r="DM178"/>
  <c r="DN177"/>
  <c r="DM177"/>
  <c r="DN176"/>
  <c r="DM176"/>
  <c r="DN175"/>
  <c r="DM175"/>
  <c r="DN174"/>
  <c r="DM174"/>
  <c r="DN173"/>
  <c r="DM173"/>
  <c r="DN172"/>
  <c r="DM172"/>
  <c r="EJ167"/>
  <c r="EI167"/>
  <c r="EC167"/>
  <c r="ED167"/>
  <c r="EE167"/>
  <c r="EF167"/>
  <c r="EG167"/>
  <c r="EH167"/>
  <c r="DN167"/>
  <c r="DM167"/>
  <c r="DL167"/>
  <c r="DK167"/>
  <c r="DI167"/>
  <c r="P167"/>
  <c r="O167"/>
  <c r="L167"/>
  <c r="P67"/>
  <c r="O67"/>
  <c r="N67"/>
  <c r="L67"/>
  <c r="AS169"/>
  <c r="CA169"/>
  <c r="AT169"/>
  <c r="CB169"/>
  <c r="AU169"/>
  <c r="CC169"/>
  <c r="AV169"/>
  <c r="CD169"/>
  <c r="AW169"/>
  <c r="CE169"/>
  <c r="CA170"/>
  <c r="CB170"/>
  <c r="CC170"/>
  <c r="CD170"/>
  <c r="CE170"/>
  <c r="BJ170"/>
  <c r="BK170"/>
  <c r="BL170"/>
  <c r="BM170"/>
  <c r="BN170"/>
  <c r="BP170"/>
  <c r="BQ170"/>
  <c r="BR170"/>
  <c r="BS170"/>
  <c r="BT170"/>
  <c r="BU170"/>
  <c r="BV170"/>
  <c r="BW170"/>
  <c r="BX170"/>
  <c r="BY170"/>
  <c r="AD169"/>
  <c r="BK169"/>
  <c r="AE169"/>
  <c r="BL169"/>
  <c r="AF169"/>
  <c r="BM169"/>
  <c r="AG169"/>
  <c r="BN169"/>
  <c r="AH169"/>
  <c r="BP169"/>
  <c r="AI169"/>
  <c r="BQ169"/>
  <c r="AJ169"/>
  <c r="BR169"/>
  <c r="AK169"/>
  <c r="BS169"/>
  <c r="AL169"/>
  <c r="BT169"/>
  <c r="AM169"/>
  <c r="BU169"/>
  <c r="AN169"/>
  <c r="BV169"/>
  <c r="AO169"/>
  <c r="BW169"/>
  <c r="AP169"/>
  <c r="BX169"/>
  <c r="AQ169"/>
  <c r="BY169"/>
  <c r="AC169"/>
  <c r="BJ169"/>
  <c r="EI133"/>
  <c r="EJ133"/>
  <c r="EI134"/>
  <c r="EJ134"/>
  <c r="EI135"/>
  <c r="EJ135"/>
  <c r="EI136"/>
  <c r="EJ136"/>
  <c r="EI137"/>
  <c r="EJ137"/>
  <c r="EI138"/>
  <c r="EJ138"/>
  <c r="EI139"/>
  <c r="EJ139"/>
  <c r="EI140"/>
  <c r="EJ140"/>
  <c r="EI141"/>
  <c r="EJ141"/>
  <c r="EI142"/>
  <c r="EJ142"/>
  <c r="EI143"/>
  <c r="EJ143"/>
  <c r="EI144"/>
  <c r="EJ144"/>
  <c r="EI145"/>
  <c r="EJ145"/>
  <c r="EI146"/>
  <c r="EJ146"/>
  <c r="EI147"/>
  <c r="EJ147"/>
  <c r="EI148"/>
  <c r="EJ148"/>
  <c r="EI149"/>
  <c r="EJ149"/>
  <c r="EI150"/>
  <c r="EJ150"/>
  <c r="EI151"/>
  <c r="EJ151"/>
  <c r="EI152"/>
  <c r="EJ152"/>
  <c r="EI153"/>
  <c r="EJ153"/>
  <c r="EI154"/>
  <c r="EJ154"/>
  <c r="EI155"/>
  <c r="EJ155"/>
  <c r="EI156"/>
  <c r="EJ156"/>
  <c r="EI157"/>
  <c r="EJ157"/>
  <c r="EI158"/>
  <c r="EJ158"/>
  <c r="EI159"/>
  <c r="EJ159"/>
  <c r="EI160"/>
  <c r="EJ160"/>
  <c r="EI161"/>
  <c r="EJ161"/>
  <c r="EI162"/>
  <c r="EJ162"/>
  <c r="EI163"/>
  <c r="EJ163"/>
  <c r="EI164"/>
  <c r="EJ164"/>
  <c r="EI165"/>
  <c r="EJ165"/>
  <c r="EI166"/>
  <c r="EJ166"/>
  <c r="EJ132"/>
  <c r="EI132"/>
  <c r="F154"/>
  <c r="F155"/>
  <c r="F156"/>
  <c r="F157"/>
  <c r="F158"/>
  <c r="F159"/>
  <c r="F160"/>
  <c r="F161"/>
  <c r="F162"/>
  <c r="F163"/>
  <c r="EC163"/>
  <c r="ED163"/>
  <c r="EE163"/>
  <c r="EF163"/>
  <c r="EG163"/>
  <c r="EH163"/>
  <c r="F164"/>
  <c r="EC164"/>
  <c r="ED164"/>
  <c r="EE164"/>
  <c r="EF164"/>
  <c r="EG164"/>
  <c r="EH164"/>
  <c r="EC165"/>
  <c r="ED165"/>
  <c r="EE165"/>
  <c r="EF165"/>
  <c r="EG165"/>
  <c r="EH165"/>
  <c r="EC166"/>
  <c r="ED166"/>
  <c r="EE166"/>
  <c r="EF166"/>
  <c r="EG166"/>
  <c r="EH166"/>
  <c r="DK163"/>
  <c r="DL163"/>
  <c r="DK164"/>
  <c r="DL164"/>
  <c r="DK165"/>
  <c r="DL165"/>
  <c r="DK166"/>
  <c r="DL166"/>
  <c r="DM163"/>
  <c r="DN163"/>
  <c r="DM164"/>
  <c r="DN164"/>
  <c r="DM165"/>
  <c r="DN165"/>
  <c r="DM166"/>
  <c r="DN166"/>
  <c r="DI163"/>
  <c r="DI164"/>
  <c r="DI165"/>
  <c r="DI166"/>
  <c r="O156"/>
  <c r="O157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9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8"/>
  <c r="O159"/>
  <c r="O160"/>
  <c r="O161"/>
  <c r="O162"/>
  <c r="O163"/>
  <c r="O164"/>
  <c r="O165"/>
  <c r="O166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73"/>
  <c r="AX74"/>
  <c r="AX75"/>
  <c r="AX76"/>
  <c r="AX77"/>
  <c r="AX78"/>
  <c r="AX79"/>
  <c r="AX80"/>
  <c r="AX81"/>
  <c r="AX82"/>
  <c r="AX83"/>
  <c r="AX84"/>
  <c r="AX85"/>
  <c r="AX86"/>
  <c r="AX87"/>
  <c r="AX88"/>
  <c r="AX89"/>
  <c r="AX90"/>
  <c r="AX91"/>
  <c r="AX92"/>
  <c r="AX93"/>
  <c r="AX94"/>
  <c r="AX95"/>
  <c r="AX96"/>
  <c r="AX97"/>
  <c r="AX98"/>
  <c r="AX99"/>
  <c r="AX100"/>
  <c r="AX101"/>
  <c r="AX102"/>
  <c r="AX103"/>
  <c r="AX104"/>
  <c r="AX105"/>
  <c r="AX106"/>
  <c r="AX107"/>
  <c r="AX108"/>
  <c r="AX109"/>
  <c r="AX110"/>
  <c r="AX111"/>
  <c r="AX112"/>
  <c r="AX113"/>
  <c r="AX114"/>
  <c r="AX115"/>
  <c r="AX116"/>
  <c r="AX117"/>
  <c r="AX118"/>
  <c r="AX119"/>
  <c r="AX120"/>
  <c r="AX121"/>
  <c r="AX122"/>
  <c r="AX123"/>
  <c r="AX124"/>
  <c r="AX125"/>
  <c r="AX126"/>
  <c r="AX127"/>
  <c r="AX128"/>
  <c r="AX129"/>
  <c r="AX130"/>
  <c r="AX131"/>
  <c r="AX132"/>
  <c r="AX133"/>
  <c r="AX134"/>
  <c r="AX135"/>
  <c r="AX136"/>
  <c r="AX137"/>
  <c r="AX138"/>
  <c r="AX139"/>
  <c r="AX140"/>
  <c r="AX141"/>
  <c r="AX142"/>
  <c r="AX143"/>
  <c r="AX144"/>
  <c r="AX145"/>
  <c r="AX146"/>
  <c r="AX147"/>
  <c r="AX148"/>
  <c r="AX149"/>
  <c r="AX150"/>
  <c r="AX151"/>
  <c r="AX152"/>
  <c r="AX153"/>
  <c r="AX154"/>
  <c r="AX155"/>
  <c r="AX156"/>
  <c r="AX157"/>
  <c r="AX158"/>
  <c r="AX159"/>
  <c r="AX160"/>
  <c r="AX161"/>
  <c r="AX162"/>
  <c r="CF20"/>
  <c r="CF21"/>
  <c r="CF22"/>
  <c r="CF23"/>
  <c r="CF24"/>
  <c r="CF25"/>
  <c r="CF26"/>
  <c r="CF27"/>
  <c r="CF28"/>
  <c r="CF29"/>
  <c r="CF30"/>
  <c r="CF31"/>
  <c r="CF32"/>
  <c r="CF33"/>
  <c r="CF34"/>
  <c r="CF35"/>
  <c r="CF36"/>
  <c r="CF37"/>
  <c r="CF38"/>
  <c r="CF39"/>
  <c r="CF40"/>
  <c r="CF41"/>
  <c r="CF42"/>
  <c r="CF43"/>
  <c r="CF44"/>
  <c r="CF45"/>
  <c r="CF46"/>
  <c r="CF47"/>
  <c r="CF48"/>
  <c r="CF49"/>
  <c r="CF50"/>
  <c r="CF51"/>
  <c r="CF52"/>
  <c r="CF53"/>
  <c r="CF54"/>
  <c r="CF55"/>
  <c r="CF56"/>
  <c r="CF57"/>
  <c r="CF58"/>
  <c r="CF59"/>
  <c r="CF60"/>
  <c r="CF61"/>
  <c r="CF62"/>
  <c r="CF63"/>
  <c r="CF64"/>
  <c r="CF65"/>
  <c r="CF66"/>
  <c r="CF67"/>
  <c r="CF68"/>
  <c r="CF69"/>
  <c r="CF70"/>
  <c r="CF71"/>
  <c r="CF72"/>
  <c r="CF73"/>
  <c r="CF74"/>
  <c r="CF75"/>
  <c r="CF76"/>
  <c r="CF77"/>
  <c r="CF78"/>
  <c r="CF79"/>
  <c r="CF80"/>
  <c r="CF81"/>
  <c r="CF82"/>
  <c r="CF83"/>
  <c r="CF84"/>
  <c r="CF85"/>
  <c r="CF86"/>
  <c r="CF87"/>
  <c r="CF88"/>
  <c r="CF89"/>
  <c r="CF90"/>
  <c r="CF91"/>
  <c r="CF92"/>
  <c r="CF93"/>
  <c r="CF94"/>
  <c r="CF95"/>
  <c r="CF96"/>
  <c r="CF97"/>
  <c r="CF98"/>
  <c r="CF99"/>
  <c r="CF100"/>
  <c r="CF101"/>
  <c r="CF102"/>
  <c r="CF103"/>
  <c r="CF104"/>
  <c r="CF105"/>
  <c r="CF106"/>
  <c r="CF107"/>
  <c r="CF108"/>
  <c r="CF109"/>
  <c r="CF110"/>
  <c r="CF111"/>
  <c r="CF112"/>
  <c r="CF113"/>
  <c r="CF114"/>
  <c r="CF115"/>
  <c r="CF116"/>
  <c r="CF117"/>
  <c r="CF118"/>
  <c r="CF119"/>
  <c r="CF120"/>
  <c r="CF121"/>
  <c r="CF122"/>
  <c r="CF123"/>
  <c r="CF124"/>
  <c r="CF125"/>
  <c r="CF126"/>
  <c r="CF127"/>
  <c r="CF128"/>
  <c r="CF129"/>
  <c r="CF130"/>
  <c r="CF131"/>
  <c r="CF132"/>
  <c r="CF133"/>
  <c r="CF134"/>
  <c r="CF135"/>
  <c r="CF136"/>
  <c r="CF137"/>
  <c r="CF138"/>
  <c r="CF139"/>
  <c r="CF140"/>
  <c r="CF141"/>
  <c r="CF142"/>
  <c r="CF143"/>
  <c r="CF144"/>
  <c r="CF145"/>
  <c r="CF146"/>
  <c r="CF147"/>
  <c r="CF148"/>
  <c r="CF149"/>
  <c r="CF150"/>
  <c r="CF151"/>
  <c r="CF152"/>
  <c r="CF153"/>
  <c r="CF154"/>
  <c r="CF155"/>
  <c r="CF156"/>
  <c r="CF157"/>
  <c r="CF158"/>
  <c r="CF159"/>
  <c r="CF160"/>
  <c r="CF161"/>
  <c r="CF162"/>
  <c r="DN67"/>
  <c r="DM67"/>
  <c r="DL67"/>
  <c r="DK67"/>
  <c r="DI67"/>
  <c r="ED133"/>
  <c r="EF133"/>
  <c r="EC133"/>
  <c r="EE133"/>
  <c r="EG133"/>
  <c r="EH133"/>
  <c r="ED134"/>
  <c r="EF134"/>
  <c r="EC134"/>
  <c r="EE134"/>
  <c r="EG134"/>
  <c r="EH134"/>
  <c r="ED135"/>
  <c r="EF135"/>
  <c r="EC135"/>
  <c r="EE135"/>
  <c r="EG135"/>
  <c r="EH135"/>
  <c r="ED136"/>
  <c r="EF136"/>
  <c r="EC136"/>
  <c r="EE136"/>
  <c r="EG136"/>
  <c r="EH136"/>
  <c r="ED137"/>
  <c r="EF137"/>
  <c r="EC137"/>
  <c r="EE137"/>
  <c r="EG137"/>
  <c r="EH137"/>
  <c r="ED138"/>
  <c r="EF138"/>
  <c r="EC138"/>
  <c r="EE138"/>
  <c r="EG138"/>
  <c r="EH138"/>
  <c r="ED139"/>
  <c r="EF139"/>
  <c r="EC139"/>
  <c r="EE139"/>
  <c r="EG139"/>
  <c r="EH139"/>
  <c r="ED140"/>
  <c r="EF140"/>
  <c r="EC140"/>
  <c r="EE140"/>
  <c r="EG140"/>
  <c r="EH140"/>
  <c r="ED141"/>
  <c r="EF141"/>
  <c r="EC141"/>
  <c r="EE141"/>
  <c r="EG141"/>
  <c r="EH141"/>
  <c r="ED142"/>
  <c r="EF142"/>
  <c r="EC142"/>
  <c r="EE142"/>
  <c r="EG142"/>
  <c r="EH142"/>
  <c r="ED143"/>
  <c r="EF143"/>
  <c r="EC143"/>
  <c r="EE143"/>
  <c r="EG143"/>
  <c r="EH143"/>
  <c r="ED144"/>
  <c r="EF144"/>
  <c r="EC144"/>
  <c r="EE144"/>
  <c r="EG144"/>
  <c r="EH144"/>
  <c r="ED145"/>
  <c r="EF145"/>
  <c r="EC145"/>
  <c r="EE145"/>
  <c r="EG145"/>
  <c r="EH145"/>
  <c r="ED146"/>
  <c r="EF146"/>
  <c r="EC146"/>
  <c r="EE146"/>
  <c r="EG146"/>
  <c r="EH146"/>
  <c r="ED147"/>
  <c r="EF147"/>
  <c r="EC147"/>
  <c r="EE147"/>
  <c r="EG147"/>
  <c r="EH147"/>
  <c r="ED148"/>
  <c r="EF148"/>
  <c r="EC148"/>
  <c r="EE148"/>
  <c r="EG148"/>
  <c r="EH148"/>
  <c r="ED149"/>
  <c r="EF149"/>
  <c r="EC149"/>
  <c r="EE149"/>
  <c r="EG149"/>
  <c r="EH149"/>
  <c r="ED150"/>
  <c r="EF150"/>
  <c r="EC150"/>
  <c r="EE150"/>
  <c r="EG150"/>
  <c r="EH150"/>
  <c r="ED151"/>
  <c r="EF151"/>
  <c r="EC151"/>
  <c r="EE151"/>
  <c r="EG151"/>
  <c r="EH151"/>
  <c r="ED152"/>
  <c r="EF152"/>
  <c r="EC152"/>
  <c r="EE152"/>
  <c r="EG152"/>
  <c r="EH152"/>
  <c r="ED153"/>
  <c r="EF153"/>
  <c r="EC153"/>
  <c r="EE153"/>
  <c r="EG153"/>
  <c r="EH153"/>
  <c r="ED154"/>
  <c r="EF154"/>
  <c r="EC154"/>
  <c r="EE154"/>
  <c r="EG154"/>
  <c r="EH154"/>
  <c r="ED155"/>
  <c r="EF155"/>
  <c r="EC155"/>
  <c r="EE155"/>
  <c r="EG155"/>
  <c r="EH155"/>
  <c r="ED156"/>
  <c r="EF156"/>
  <c r="EC156"/>
  <c r="EE156"/>
  <c r="EG156"/>
  <c r="EH156"/>
  <c r="ED157"/>
  <c r="EF157"/>
  <c r="EC157"/>
  <c r="EE157"/>
  <c r="EG157"/>
  <c r="EH157"/>
  <c r="ED158"/>
  <c r="EF158"/>
  <c r="EC158"/>
  <c r="EE158"/>
  <c r="EG158"/>
  <c r="EH158"/>
  <c r="ED159"/>
  <c r="EF159"/>
  <c r="EC159"/>
  <c r="EE159"/>
  <c r="EG159"/>
  <c r="EH159"/>
  <c r="ED160"/>
  <c r="EF160"/>
  <c r="EC160"/>
  <c r="EE160"/>
  <c r="EG160"/>
  <c r="EH160"/>
  <c r="ED161"/>
  <c r="EF161"/>
  <c r="EC161"/>
  <c r="EE161"/>
  <c r="EG161"/>
  <c r="EH161"/>
  <c r="ED162"/>
  <c r="EF162"/>
  <c r="EC162"/>
  <c r="EE162"/>
  <c r="EG162"/>
  <c r="EH162"/>
  <c r="ED132"/>
  <c r="EF132"/>
  <c r="EC132"/>
  <c r="EE132"/>
  <c r="EG132"/>
  <c r="EH132"/>
  <c r="DK133"/>
  <c r="DL133"/>
  <c r="DK134"/>
  <c r="DL134"/>
  <c r="DK135"/>
  <c r="DL135"/>
  <c r="DK136"/>
  <c r="DL136"/>
  <c r="DK137"/>
  <c r="DL137"/>
  <c r="DK138"/>
  <c r="DL138"/>
  <c r="DK139"/>
  <c r="DL139"/>
  <c r="DK140"/>
  <c r="DL140"/>
  <c r="DK141"/>
  <c r="DL141"/>
  <c r="DK142"/>
  <c r="DL142"/>
  <c r="DK143"/>
  <c r="DL143"/>
  <c r="DK144"/>
  <c r="DL144"/>
  <c r="DK145"/>
  <c r="DL145"/>
  <c r="DK146"/>
  <c r="DL146"/>
  <c r="DK147"/>
  <c r="DL147"/>
  <c r="DK148"/>
  <c r="DL148"/>
  <c r="DK149"/>
  <c r="DL149"/>
  <c r="DK150"/>
  <c r="DL150"/>
  <c r="DK151"/>
  <c r="DL151"/>
  <c r="DK152"/>
  <c r="DL152"/>
  <c r="DK153"/>
  <c r="DL153"/>
  <c r="DK154"/>
  <c r="DL154"/>
  <c r="DK155"/>
  <c r="DL155"/>
  <c r="DK156"/>
  <c r="DL156"/>
  <c r="DK157"/>
  <c r="DL157"/>
  <c r="DK158"/>
  <c r="DL158"/>
  <c r="DK159"/>
  <c r="DL159"/>
  <c r="DK160"/>
  <c r="DL160"/>
  <c r="DK161"/>
  <c r="DL161"/>
  <c r="DK162"/>
  <c r="DL162"/>
  <c r="DL132"/>
  <c r="DK132"/>
  <c r="HA261"/>
  <c r="DK20"/>
  <c r="DL20"/>
  <c r="DK21"/>
  <c r="DL21"/>
  <c r="DK22"/>
  <c r="DL22"/>
  <c r="DK23"/>
  <c r="DL23"/>
  <c r="DK24"/>
  <c r="DL24"/>
  <c r="DK25"/>
  <c r="DL25"/>
  <c r="DK26"/>
  <c r="DL26"/>
  <c r="DK27"/>
  <c r="DL27"/>
  <c r="DK28"/>
  <c r="DL28"/>
  <c r="DK29"/>
  <c r="DL29"/>
  <c r="DK30"/>
  <c r="DL30"/>
  <c r="DK31"/>
  <c r="DL31"/>
  <c r="DK32"/>
  <c r="DL32"/>
  <c r="DK33"/>
  <c r="DL33"/>
  <c r="DK34"/>
  <c r="DL34"/>
  <c r="DK35"/>
  <c r="DL35"/>
  <c r="DK36"/>
  <c r="DL36"/>
  <c r="DK37"/>
  <c r="DL37"/>
  <c r="DK38"/>
  <c r="DL38"/>
  <c r="DK39"/>
  <c r="DL39"/>
  <c r="DK40"/>
  <c r="DL40"/>
  <c r="DK41"/>
  <c r="DL41"/>
  <c r="DK42"/>
  <c r="DL42"/>
  <c r="DK43"/>
  <c r="DL43"/>
  <c r="DK44"/>
  <c r="DL44"/>
  <c r="DK45"/>
  <c r="DL45"/>
  <c r="DK46"/>
  <c r="DL46"/>
  <c r="DK47"/>
  <c r="DL47"/>
  <c r="DK48"/>
  <c r="DL48"/>
  <c r="DK49"/>
  <c r="DL49"/>
  <c r="DK50"/>
  <c r="DL50"/>
  <c r="DK51"/>
  <c r="DL51"/>
  <c r="DK52"/>
  <c r="DL52"/>
  <c r="DK53"/>
  <c r="DL53"/>
  <c r="DK54"/>
  <c r="DL54"/>
  <c r="DK55"/>
  <c r="DL55"/>
  <c r="DK56"/>
  <c r="DL56"/>
  <c r="DK57"/>
  <c r="DL57"/>
  <c r="DK58"/>
  <c r="DL58"/>
  <c r="DK59"/>
  <c r="DL59"/>
  <c r="DK60"/>
  <c r="DL60"/>
  <c r="DK61"/>
  <c r="DL61"/>
  <c r="DK62"/>
  <c r="DL62"/>
  <c r="DK63"/>
  <c r="DL63"/>
  <c r="DK64"/>
  <c r="DL64"/>
  <c r="DK65"/>
  <c r="DL65"/>
  <c r="DK66"/>
  <c r="DL66"/>
  <c r="DK68"/>
  <c r="DL68"/>
  <c r="DK69"/>
  <c r="DL69"/>
  <c r="DK70"/>
  <c r="DL70"/>
  <c r="DK71"/>
  <c r="DL71"/>
  <c r="DK72"/>
  <c r="DL72"/>
  <c r="DK73"/>
  <c r="DL73"/>
  <c r="DK74"/>
  <c r="DL74"/>
  <c r="DK75"/>
  <c r="DL75"/>
  <c r="DK76"/>
  <c r="DL76"/>
  <c r="DK77"/>
  <c r="DL77"/>
  <c r="DK78"/>
  <c r="DL78"/>
  <c r="DK79"/>
  <c r="DL79"/>
  <c r="DK80"/>
  <c r="DL80"/>
  <c r="DK81"/>
  <c r="DL81"/>
  <c r="DK82"/>
  <c r="DL82"/>
  <c r="DK83"/>
  <c r="DL83"/>
  <c r="DK84"/>
  <c r="DL84"/>
  <c r="DK85"/>
  <c r="DL85"/>
  <c r="DK86"/>
  <c r="DL86"/>
  <c r="DK87"/>
  <c r="DL87"/>
  <c r="DK88"/>
  <c r="DL88"/>
  <c r="DK89"/>
  <c r="DL89"/>
  <c r="DK90"/>
  <c r="DL90"/>
  <c r="DK91"/>
  <c r="DL91"/>
  <c r="DK92"/>
  <c r="DL92"/>
  <c r="DK93"/>
  <c r="DL93"/>
  <c r="DK94"/>
  <c r="DL94"/>
  <c r="DK95"/>
  <c r="DL95"/>
  <c r="DK96"/>
  <c r="DL96"/>
  <c r="DK97"/>
  <c r="DL97"/>
  <c r="DK98"/>
  <c r="DL98"/>
  <c r="DK99"/>
  <c r="DL99"/>
  <c r="DK100"/>
  <c r="DL100"/>
  <c r="DK101"/>
  <c r="DL101"/>
  <c r="DK102"/>
  <c r="DL102"/>
  <c r="DK103"/>
  <c r="DL103"/>
  <c r="DK104"/>
  <c r="DL104"/>
  <c r="DK105"/>
  <c r="DL105"/>
  <c r="DK106"/>
  <c r="DL106"/>
  <c r="DK107"/>
  <c r="DL107"/>
  <c r="DK108"/>
  <c r="DL108"/>
  <c r="DK109"/>
  <c r="DL109"/>
  <c r="DK110"/>
  <c r="DL110"/>
  <c r="DK111"/>
  <c r="DL111"/>
  <c r="DK112"/>
  <c r="DL112"/>
  <c r="DK113"/>
  <c r="DL113"/>
  <c r="DK114"/>
  <c r="DL114"/>
  <c r="DK115"/>
  <c r="DL115"/>
  <c r="DK116"/>
  <c r="DL116"/>
  <c r="DK117"/>
  <c r="DL117"/>
  <c r="DK118"/>
  <c r="DL118"/>
  <c r="DK119"/>
  <c r="DL119"/>
  <c r="DK120"/>
  <c r="DL120"/>
  <c r="DK121"/>
  <c r="DL121"/>
  <c r="DK122"/>
  <c r="DL122"/>
  <c r="DK123"/>
  <c r="DL123"/>
  <c r="DK124"/>
  <c r="DL124"/>
  <c r="DK125"/>
  <c r="DL125"/>
  <c r="DK126"/>
  <c r="DL126"/>
  <c r="DK127"/>
  <c r="DL127"/>
  <c r="DK128"/>
  <c r="DL128"/>
  <c r="DK129"/>
  <c r="DL129"/>
  <c r="DK130"/>
  <c r="DL130"/>
  <c r="DK131"/>
  <c r="DL131"/>
  <c r="DM20"/>
  <c r="DN20"/>
  <c r="DM21"/>
  <c r="DN21"/>
  <c r="DM22"/>
  <c r="DN22"/>
  <c r="DM23"/>
  <c r="DN23"/>
  <c r="DM24"/>
  <c r="DN24"/>
  <c r="DM25"/>
  <c r="DN25"/>
  <c r="DM26"/>
  <c r="DN26"/>
  <c r="DM27"/>
  <c r="DN27"/>
  <c r="DM28"/>
  <c r="DN28"/>
  <c r="DM29"/>
  <c r="DN29"/>
  <c r="DM30"/>
  <c r="DN30"/>
  <c r="DM31"/>
  <c r="DN31"/>
  <c r="DM32"/>
  <c r="DN32"/>
  <c r="DM33"/>
  <c r="DN33"/>
  <c r="DM34"/>
  <c r="DN34"/>
  <c r="DM35"/>
  <c r="DN35"/>
  <c r="DM36"/>
  <c r="DN36"/>
  <c r="DM37"/>
  <c r="DN37"/>
  <c r="DM38"/>
  <c r="DN38"/>
  <c r="DM39"/>
  <c r="DN39"/>
  <c r="DM40"/>
  <c r="DN40"/>
  <c r="DM41"/>
  <c r="DN41"/>
  <c r="DM42"/>
  <c r="DN42"/>
  <c r="DM43"/>
  <c r="DN43"/>
  <c r="DM44"/>
  <c r="DN44"/>
  <c r="DM45"/>
  <c r="DN45"/>
  <c r="DM46"/>
  <c r="DN46"/>
  <c r="DM47"/>
  <c r="DN47"/>
  <c r="DM48"/>
  <c r="DN48"/>
  <c r="DM49"/>
  <c r="DN49"/>
  <c r="DM50"/>
  <c r="DN50"/>
  <c r="DM51"/>
  <c r="DN51"/>
  <c r="DM52"/>
  <c r="DN52"/>
  <c r="DM53"/>
  <c r="DN53"/>
  <c r="DM54"/>
  <c r="DN54"/>
  <c r="DM55"/>
  <c r="DN55"/>
  <c r="DM56"/>
  <c r="DN56"/>
  <c r="DM57"/>
  <c r="DN57"/>
  <c r="DM58"/>
  <c r="DN58"/>
  <c r="DM59"/>
  <c r="DN59"/>
  <c r="DM60"/>
  <c r="DN60"/>
  <c r="DM61"/>
  <c r="DN61"/>
  <c r="DM62"/>
  <c r="DN62"/>
  <c r="DM63"/>
  <c r="DN63"/>
  <c r="DM64"/>
  <c r="DN64"/>
  <c r="DM65"/>
  <c r="DN65"/>
  <c r="DM66"/>
  <c r="DN66"/>
  <c r="DM68"/>
  <c r="DN68"/>
  <c r="DM69"/>
  <c r="DN69"/>
  <c r="DM70"/>
  <c r="DN70"/>
  <c r="DM71"/>
  <c r="DN71"/>
  <c r="DM72"/>
  <c r="DN72"/>
  <c r="DM73"/>
  <c r="DN73"/>
  <c r="DM74"/>
  <c r="DN74"/>
  <c r="DM75"/>
  <c r="DN75"/>
  <c r="DM76"/>
  <c r="DN76"/>
  <c r="DM77"/>
  <c r="DN77"/>
  <c r="DM78"/>
  <c r="DN78"/>
  <c r="DM79"/>
  <c r="DN79"/>
  <c r="DM80"/>
  <c r="DN80"/>
  <c r="DM81"/>
  <c r="DN81"/>
  <c r="DM82"/>
  <c r="DN82"/>
  <c r="DM83"/>
  <c r="DN83"/>
  <c r="DM84"/>
  <c r="DN84"/>
  <c r="DM85"/>
  <c r="DN85"/>
  <c r="DM86"/>
  <c r="DN86"/>
  <c r="DM87"/>
  <c r="DN87"/>
  <c r="DM88"/>
  <c r="DN88"/>
  <c r="DM89"/>
  <c r="DN89"/>
  <c r="DM90"/>
  <c r="DN90"/>
  <c r="DM91"/>
  <c r="DN91"/>
  <c r="DM92"/>
  <c r="DN92"/>
  <c r="DM93"/>
  <c r="DN93"/>
  <c r="DM94"/>
  <c r="DN94"/>
  <c r="DM95"/>
  <c r="DN95"/>
  <c r="DM96"/>
  <c r="DN96"/>
  <c r="DM97"/>
  <c r="DN97"/>
  <c r="DM98"/>
  <c r="DN98"/>
  <c r="DM99"/>
  <c r="DN99"/>
  <c r="DM100"/>
  <c r="DN100"/>
  <c r="DM101"/>
  <c r="DN101"/>
  <c r="DM102"/>
  <c r="DN102"/>
  <c r="DM103"/>
  <c r="DN103"/>
  <c r="DM104"/>
  <c r="DN104"/>
  <c r="DM105"/>
  <c r="DN105"/>
  <c r="DM106"/>
  <c r="DN106"/>
  <c r="DM107"/>
  <c r="DN107"/>
  <c r="DM108"/>
  <c r="DN108"/>
  <c r="DM109"/>
  <c r="DN109"/>
  <c r="DM110"/>
  <c r="DN110"/>
  <c r="DM111"/>
  <c r="DN111"/>
  <c r="DM112"/>
  <c r="DN112"/>
  <c r="DM113"/>
  <c r="DN113"/>
  <c r="DM114"/>
  <c r="DN114"/>
  <c r="DM115"/>
  <c r="DN115"/>
  <c r="DM116"/>
  <c r="DN116"/>
  <c r="DM117"/>
  <c r="DN117"/>
  <c r="DM118"/>
  <c r="DN118"/>
  <c r="DM119"/>
  <c r="DN119"/>
  <c r="DM120"/>
  <c r="DN120"/>
  <c r="DM121"/>
  <c r="DN121"/>
  <c r="DM122"/>
  <c r="DN122"/>
  <c r="DM123"/>
  <c r="DN123"/>
  <c r="DM124"/>
  <c r="DN124"/>
  <c r="DM125"/>
  <c r="DN125"/>
  <c r="DM126"/>
  <c r="DN126"/>
  <c r="DM127"/>
  <c r="DN127"/>
  <c r="DM128"/>
  <c r="DN128"/>
  <c r="DM129"/>
  <c r="DN129"/>
  <c r="DM130"/>
  <c r="DN130"/>
  <c r="DM131"/>
  <c r="DN131"/>
  <c r="DM132"/>
  <c r="DN132"/>
  <c r="DM133"/>
  <c r="DN133"/>
  <c r="DM134"/>
  <c r="DN134"/>
  <c r="DM135"/>
  <c r="DN135"/>
  <c r="DM136"/>
  <c r="DN136"/>
  <c r="DM137"/>
  <c r="DN137"/>
  <c r="DM138"/>
  <c r="DN138"/>
  <c r="DM139"/>
  <c r="DN139"/>
  <c r="DM140"/>
  <c r="DN140"/>
  <c r="DM141"/>
  <c r="DN141"/>
  <c r="DM142"/>
  <c r="DN142"/>
  <c r="DM143"/>
  <c r="DN143"/>
  <c r="DM144"/>
  <c r="DN144"/>
  <c r="DM145"/>
  <c r="DN145"/>
  <c r="DM146"/>
  <c r="DN146"/>
  <c r="DM147"/>
  <c r="DN147"/>
  <c r="DM148"/>
  <c r="DN148"/>
  <c r="DM149"/>
  <c r="DN149"/>
  <c r="DM150"/>
  <c r="DN150"/>
  <c r="DM151"/>
  <c r="DN151"/>
  <c r="DM152"/>
  <c r="DN152"/>
  <c r="DM153"/>
  <c r="DN153"/>
  <c r="DM154"/>
  <c r="DN154"/>
  <c r="DM155"/>
  <c r="DN155"/>
  <c r="DM156"/>
  <c r="DN156"/>
  <c r="DM157"/>
  <c r="DN157"/>
  <c r="DM158"/>
  <c r="DN158"/>
  <c r="DM159"/>
  <c r="DN159"/>
  <c r="DM160"/>
  <c r="DN160"/>
  <c r="DM161"/>
  <c r="DN161"/>
  <c r="DM162"/>
  <c r="DN162"/>
  <c r="DI20"/>
  <c r="DI21"/>
  <c r="DI22"/>
  <c r="DI23"/>
  <c r="DI24"/>
  <c r="DI25"/>
  <c r="DI26"/>
  <c r="DI27"/>
  <c r="DI28"/>
  <c r="DI29"/>
  <c r="DI30"/>
  <c r="DI31"/>
  <c r="DI32"/>
  <c r="DI33"/>
  <c r="DI34"/>
  <c r="DI35"/>
  <c r="DI36"/>
  <c r="DI37"/>
  <c r="DI38"/>
  <c r="DI39"/>
  <c r="DI40"/>
  <c r="DI41"/>
  <c r="DI42"/>
  <c r="DI43"/>
  <c r="DI44"/>
  <c r="DI45"/>
  <c r="DI46"/>
  <c r="DI47"/>
  <c r="DI48"/>
  <c r="DI49"/>
  <c r="DI50"/>
  <c r="DI51"/>
  <c r="DI52"/>
  <c r="DI53"/>
  <c r="DI54"/>
  <c r="DI55"/>
  <c r="DI56"/>
  <c r="DI57"/>
  <c r="DI58"/>
  <c r="DI59"/>
  <c r="DI60"/>
  <c r="DI61"/>
  <c r="DI62"/>
  <c r="DI63"/>
  <c r="DI64"/>
  <c r="DI65"/>
  <c r="DI66"/>
  <c r="DI68"/>
  <c r="DI69"/>
  <c r="DI70"/>
  <c r="DI71"/>
  <c r="DI72"/>
  <c r="DI73"/>
  <c r="DI74"/>
  <c r="DI75"/>
  <c r="DI76"/>
  <c r="DI77"/>
  <c r="DI78"/>
  <c r="DI79"/>
  <c r="DI80"/>
  <c r="DI81"/>
  <c r="DI82"/>
  <c r="DI83"/>
  <c r="DI84"/>
  <c r="DI85"/>
  <c r="DI86"/>
  <c r="DI87"/>
  <c r="DI88"/>
  <c r="DI89"/>
  <c r="DI90"/>
  <c r="DI91"/>
  <c r="DI92"/>
  <c r="DI93"/>
  <c r="DI94"/>
  <c r="DI95"/>
  <c r="DI96"/>
  <c r="DI97"/>
  <c r="DI98"/>
  <c r="DI99"/>
  <c r="DI100"/>
  <c r="DI101"/>
  <c r="DI102"/>
  <c r="DI103"/>
  <c r="DI104"/>
  <c r="DI105"/>
  <c r="DI106"/>
  <c r="DI107"/>
  <c r="DI108"/>
  <c r="DI109"/>
  <c r="DI110"/>
  <c r="DI111"/>
  <c r="DI112"/>
  <c r="DI113"/>
  <c r="DI114"/>
  <c r="DI115"/>
  <c r="DI116"/>
  <c r="DI117"/>
  <c r="DI118"/>
  <c r="DI119"/>
  <c r="DI120"/>
  <c r="DI121"/>
  <c r="DI122"/>
  <c r="DI123"/>
  <c r="DI124"/>
  <c r="DI125"/>
  <c r="DI126"/>
  <c r="DI127"/>
  <c r="DI128"/>
  <c r="DI129"/>
  <c r="DI130"/>
  <c r="DI131"/>
  <c r="DI132"/>
  <c r="DI133"/>
  <c r="DI134"/>
  <c r="DI135"/>
  <c r="DI136"/>
  <c r="DI137"/>
  <c r="DI138"/>
  <c r="DI139"/>
  <c r="DI140"/>
  <c r="DI141"/>
  <c r="DI142"/>
  <c r="DI143"/>
  <c r="DI144"/>
  <c r="DI145"/>
  <c r="DI146"/>
  <c r="DI147"/>
  <c r="DI148"/>
  <c r="DI149"/>
  <c r="DI150"/>
  <c r="DI151"/>
  <c r="DI152"/>
  <c r="DI153"/>
  <c r="DI154"/>
  <c r="DI155"/>
  <c r="DI156"/>
  <c r="DI157"/>
  <c r="DI158"/>
  <c r="DI159"/>
  <c r="DI160"/>
  <c r="DI161"/>
  <c r="DI162"/>
  <c r="AX10"/>
  <c r="AX11"/>
  <c r="AX12"/>
  <c r="AX13"/>
  <c r="AX14"/>
  <c r="AX15"/>
  <c r="AX16"/>
  <c r="AX17"/>
  <c r="AX18"/>
  <c r="AX19"/>
  <c r="CF10"/>
  <c r="CF11"/>
  <c r="CF12"/>
  <c r="CF13"/>
  <c r="CF14"/>
  <c r="CF15"/>
  <c r="CF16"/>
  <c r="CF17"/>
  <c r="CF18"/>
  <c r="CF19"/>
  <c r="CF9"/>
  <c r="DK9"/>
  <c r="DK10"/>
  <c r="DL10"/>
  <c r="DK11"/>
  <c r="DL11"/>
  <c r="DK12"/>
  <c r="DL12"/>
  <c r="DK13"/>
  <c r="DL13"/>
  <c r="DK14"/>
  <c r="DL14"/>
  <c r="DK15"/>
  <c r="DL15"/>
  <c r="DK16"/>
  <c r="DL16"/>
  <c r="DK17"/>
  <c r="DL17"/>
  <c r="DK18"/>
  <c r="DL18"/>
  <c r="DK19"/>
  <c r="DL19"/>
  <c r="DL9"/>
  <c r="DM10"/>
  <c r="DN10"/>
  <c r="DM11"/>
  <c r="DN11"/>
  <c r="DM12"/>
  <c r="DN12"/>
  <c r="DM13"/>
  <c r="DN13"/>
  <c r="DM14"/>
  <c r="DN14"/>
  <c r="DM15"/>
  <c r="DN15"/>
  <c r="DM16"/>
  <c r="DN16"/>
  <c r="DM17"/>
  <c r="DN17"/>
  <c r="DM18"/>
  <c r="DN18"/>
  <c r="DM19"/>
  <c r="DN19"/>
  <c r="DN9"/>
  <c r="DM9"/>
  <c r="DI10"/>
  <c r="DI11"/>
  <c r="DI12"/>
  <c r="DI13"/>
  <c r="DI14"/>
  <c r="DI15"/>
  <c r="DI16"/>
  <c r="DI17"/>
  <c r="DI18"/>
  <c r="DI19"/>
  <c r="DI9"/>
  <c r="CE5"/>
  <c r="CD5"/>
  <c r="CC5"/>
  <c r="CB5"/>
  <c r="CA5"/>
  <c r="B166" i="14"/>
  <c r="C166"/>
  <c r="D166"/>
  <c r="B167"/>
  <c r="C167"/>
  <c r="D167"/>
  <c r="B168"/>
  <c r="C168"/>
  <c r="D168"/>
  <c r="B169"/>
  <c r="C169"/>
  <c r="D169"/>
  <c r="B170"/>
  <c r="C170"/>
  <c r="D170"/>
  <c r="B171"/>
  <c r="C171"/>
  <c r="D171"/>
  <c r="B172"/>
  <c r="C172"/>
  <c r="D172"/>
  <c r="B173"/>
  <c r="C173"/>
  <c r="D173"/>
  <c r="B174"/>
  <c r="C174"/>
  <c r="D174"/>
  <c r="B175"/>
  <c r="C175"/>
  <c r="D175"/>
  <c r="B176"/>
  <c r="C176"/>
  <c r="D176"/>
  <c r="B177"/>
  <c r="C177"/>
  <c r="D177"/>
  <c r="D165"/>
  <c r="C165"/>
  <c r="B165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B139"/>
  <c r="C139"/>
  <c r="D139"/>
  <c r="B140"/>
  <c r="C140"/>
  <c r="D140"/>
  <c r="B141"/>
  <c r="C141"/>
  <c r="D141"/>
  <c r="B142"/>
  <c r="C142"/>
  <c r="D142"/>
  <c r="B143"/>
  <c r="C143"/>
  <c r="D143"/>
  <c r="B144"/>
  <c r="C144"/>
  <c r="D144"/>
  <c r="B145"/>
  <c r="C145"/>
  <c r="D145"/>
  <c r="B146"/>
  <c r="C146"/>
  <c r="D146"/>
  <c r="B147"/>
  <c r="C147"/>
  <c r="D147"/>
  <c r="B148"/>
  <c r="C148"/>
  <c r="D148"/>
  <c r="B149"/>
  <c r="C149"/>
  <c r="D149"/>
  <c r="B150"/>
  <c r="C150"/>
  <c r="D150"/>
  <c r="B151"/>
  <c r="C151"/>
  <c r="D151"/>
  <c r="B152"/>
  <c r="C152"/>
  <c r="D152"/>
  <c r="B153"/>
  <c r="C153"/>
  <c r="D153"/>
  <c r="B154"/>
  <c r="C154"/>
  <c r="D154"/>
  <c r="B155"/>
  <c r="C155"/>
  <c r="D155"/>
  <c r="B156"/>
  <c r="C156"/>
  <c r="D156"/>
  <c r="B157"/>
  <c r="C157"/>
  <c r="D157"/>
  <c r="B158"/>
  <c r="C158"/>
  <c r="D158"/>
  <c r="B159"/>
  <c r="C159"/>
  <c r="D159"/>
  <c r="B160"/>
  <c r="C160"/>
  <c r="D160"/>
  <c r="B161"/>
  <c r="C161"/>
  <c r="D161"/>
  <c r="B162"/>
  <c r="C162"/>
  <c r="D162"/>
  <c r="B163"/>
  <c r="C163"/>
  <c r="D163"/>
  <c r="B164"/>
  <c r="C164"/>
  <c r="D164"/>
  <c r="D6"/>
  <c r="C6"/>
  <c r="B6"/>
  <c r="P39" i="12"/>
  <c r="L39"/>
  <c r="M39"/>
  <c r="N39"/>
  <c r="O39"/>
  <c r="Q39"/>
  <c r="W39"/>
  <c r="V39"/>
  <c r="U39"/>
  <c r="T39"/>
  <c r="S39"/>
  <c r="P37"/>
  <c r="L37"/>
  <c r="M37"/>
  <c r="N37"/>
  <c r="O37"/>
  <c r="Q37"/>
  <c r="W37"/>
  <c r="V37"/>
  <c r="U37"/>
  <c r="T37"/>
  <c r="S37"/>
  <c r="P35"/>
  <c r="L35"/>
  <c r="M35"/>
  <c r="N35"/>
  <c r="O35"/>
  <c r="Q35"/>
  <c r="W35"/>
  <c r="V35"/>
  <c r="U35"/>
  <c r="T35"/>
  <c r="S35"/>
  <c r="P33"/>
  <c r="L33"/>
  <c r="M33"/>
  <c r="N33"/>
  <c r="O33"/>
  <c r="Q33"/>
  <c r="W33"/>
  <c r="V33"/>
  <c r="U33"/>
  <c r="T33"/>
  <c r="S33"/>
  <c r="P31"/>
  <c r="L31"/>
  <c r="M31"/>
  <c r="N31"/>
  <c r="O31"/>
  <c r="Q31"/>
  <c r="W31"/>
  <c r="V31"/>
  <c r="U31"/>
  <c r="T31"/>
  <c r="S31"/>
  <c r="P29"/>
  <c r="L29"/>
  <c r="M29"/>
  <c r="N29"/>
  <c r="O29"/>
  <c r="Q29"/>
  <c r="W29"/>
  <c r="V29"/>
  <c r="U29"/>
  <c r="T29"/>
  <c r="S29"/>
  <c r="X39"/>
  <c r="M26"/>
  <c r="L26"/>
  <c r="N26"/>
  <c r="O26"/>
  <c r="P26"/>
  <c r="Q26"/>
  <c r="T26"/>
  <c r="U26"/>
  <c r="V26"/>
  <c r="W26"/>
  <c r="S26"/>
  <c r="M17"/>
  <c r="L17"/>
  <c r="N17"/>
  <c r="O17"/>
  <c r="P17"/>
  <c r="Q17"/>
  <c r="T17"/>
  <c r="U17"/>
  <c r="V17"/>
  <c r="W17"/>
  <c r="S17"/>
  <c r="L15"/>
  <c r="M15"/>
  <c r="N15"/>
  <c r="O15"/>
  <c r="P15"/>
  <c r="Q15"/>
  <c r="S15"/>
  <c r="T15"/>
  <c r="U15"/>
  <c r="V15"/>
  <c r="W15"/>
  <c r="X15"/>
  <c r="L16"/>
  <c r="M16"/>
  <c r="N16"/>
  <c r="O16"/>
  <c r="P16"/>
  <c r="Q16"/>
  <c r="S16"/>
  <c r="T16"/>
  <c r="U16"/>
  <c r="V16"/>
  <c r="W16"/>
  <c r="X16"/>
  <c r="X17"/>
  <c r="L14"/>
  <c r="M14"/>
  <c r="N14"/>
  <c r="O14"/>
  <c r="P14"/>
  <c r="Q14"/>
  <c r="S14"/>
  <c r="T14"/>
  <c r="U14"/>
  <c r="V14"/>
  <c r="W14"/>
  <c r="X14"/>
  <c r="S42"/>
  <c r="T42"/>
  <c r="U42"/>
  <c r="V42"/>
  <c r="W42"/>
  <c r="X42"/>
  <c r="X37"/>
  <c r="X35"/>
  <c r="X33"/>
  <c r="X31"/>
  <c r="X29"/>
  <c r="X26"/>
  <c r="L48"/>
  <c r="M48"/>
  <c r="N48"/>
  <c r="O48"/>
  <c r="P48"/>
  <c r="Q48"/>
  <c r="L45"/>
  <c r="M45"/>
  <c r="N45"/>
  <c r="O45"/>
  <c r="P45"/>
  <c r="Q45"/>
  <c r="L42"/>
  <c r="M42"/>
  <c r="N42"/>
  <c r="O42"/>
  <c r="P42"/>
  <c r="Q42"/>
  <c r="J7"/>
  <c r="J6"/>
  <c r="J15"/>
  <c r="J16"/>
  <c r="J17"/>
  <c r="J14"/>
</calcChain>
</file>

<file path=xl/sharedStrings.xml><?xml version="1.0" encoding="utf-8"?>
<sst xmlns="http://schemas.openxmlformats.org/spreadsheetml/2006/main" count="576" uniqueCount="266">
  <si>
    <t>Gross fiscal incidence of social expenditures as shares of GDP, 1842-2013 -- continued, summarizing</t>
    <phoneticPr fontId="4" type="noConversion"/>
  </si>
  <si>
    <t>COMPOSICIÓN DEL GASTO SOCIAL (MILLONES DE PESOS DE 1996), 1842-2013</t>
    <phoneticPr fontId="4" type="noConversion"/>
  </si>
  <si>
    <t>Engel, Eduardo M.R.A., Alexander Galetovic, and Claudio E. Raddatz. 1999.  “Taxes and Income Distribution in Chile: Some Unpleasant Redistributive Arithmetic”. Journal of Development Economics 59: 155-192.</t>
  </si>
  <si>
    <t>Educ plus</t>
  </si>
  <si>
    <t>pub educ</t>
  </si>
  <si>
    <t>pub health</t>
  </si>
  <si>
    <t>All - these =</t>
  </si>
  <si>
    <t>soc sec &amp; other</t>
  </si>
  <si>
    <t>check sum</t>
  </si>
  <si>
    <t>Check</t>
  </si>
  <si>
    <t>DB vs R</t>
  </si>
  <si>
    <t>[Assume no effect on</t>
  </si>
  <si>
    <t>net budget deficit)</t>
  </si>
  <si>
    <t>Total taxes to pay for social spending, as a %s of GDP</t>
  </si>
  <si>
    <t>Total assumed percentages of taxes to cover social expenditures</t>
  </si>
  <si>
    <t>pasted,</t>
  </si>
  <si>
    <t>1842-2000</t>
  </si>
  <si>
    <t>Not used.</t>
  </si>
  <si>
    <t>sum, Educ</t>
  </si>
  <si>
    <t>Excludes Col F</t>
  </si>
  <si>
    <t>||</t>
  </si>
  <si>
    <t>Exclude from totals 1976-1980, since counted elsewhere?</t>
  </si>
  <si>
    <t>Vivienda, subsidios, otros soc.; desde 1987, más prév</t>
  </si>
  <si>
    <t>housing, subsidies, other social; 1987-on add soc sec</t>
  </si>
  <si>
    <t>Previsión (desde 1987)</t>
  </si>
  <si>
    <t>Soc Sec , 1987 on</t>
  </si>
  <si>
    <t>NB: Based on Col. F, and not used in totals</t>
  </si>
  <si>
    <t>• Direct taxes as a share of all government revenue rose from 19.5% in 2000 to 27% in 2006 and to a peak share of 33.1% in 2012, and to 31.5% in 2013.</t>
  </si>
  <si>
    <t>Figure 4.  Net Social-Expenditure Benefits minus Taxes for Chile's Top, Middle, and Bottom Quintiles, 1965-2013</t>
    <phoneticPr fontId="26" type="noConversion"/>
  </si>
  <si>
    <t>[Figure 3 is above here.]</t>
    <phoneticPr fontId="26" type="noConversion"/>
  </si>
  <si>
    <t>Figure 3.  Relative Social Benefits and Relative Taxes for Chile's Top, Middle, and Bottom Quintiles, 1965-2013</t>
    <phoneticPr fontId="26" type="noConversion"/>
  </si>
  <si>
    <t>FOR FIGURE 4</t>
    <phoneticPr fontId="4" type="noConversion"/>
  </si>
  <si>
    <t>This part for graphing Figure 3  --&gt;</t>
    <phoneticPr fontId="4" type="noConversion"/>
  </si>
  <si>
    <t>This "stacked" part for graphing social spending as a % of GDP</t>
    <phoneticPr fontId="4" type="noConversion"/>
  </si>
  <si>
    <t>• As a share of total spending the average in the 2000s was 67.3%, 3 percentage points above the average in the 1990s (Rodriguez Cabello and Flores Serrano 2010, 10)</t>
  </si>
  <si>
    <t>• Social spending in Chile grew at real annual rate of 7.6% from 1990 to 2009 (Rodriguez Cabello and Flores Serrano 2010, 8)</t>
  </si>
  <si>
    <t xml:space="preserve">• Education grew from 2.3% as a share of GDP in 1990 to 4.4% in 2009 (Rodriguez Cabello and Flores Serrano 2010, 11). </t>
  </si>
  <si>
    <t>Rodríguez Cabello, Jorge y Lorena Flores Serrano. 2010. "Protección del gasto public social a través de la política fiscal: el caso de Chile". Santiago de Chile, CEPAL (agosto).</t>
  </si>
  <si>
    <t xml:space="preserve">Jorrat De Luis, M. (2009). "La tributación directa en Chile: equidad y desafíos". Serie Macroeconomía del desarrollo 92, CEPAL. </t>
  </si>
  <si>
    <t>• Decrease of the personal income tax rate from 45% to 40% (Jorrat De Luis 2009, 12)</t>
  </si>
  <si>
    <t>• Income tax as share of total income goes from 21.5% in 2000 to 38.2 in 2006 while VAT goes from 45% in 2000 to 40.1% in 2006 (p. 15). By 2006, the VAT and income tax incidences are around 7% (Jorrat De Luis 2009, 16)</t>
  </si>
  <si>
    <r>
      <rPr>
        <u/>
        <sz val="12"/>
        <rFont val="Arial"/>
      </rPr>
      <t>Relevant changes in Chile since 2000</t>
    </r>
    <r>
      <rPr>
        <sz val="12"/>
        <rFont val="Arial"/>
        <family val="2"/>
      </rPr>
      <t>:</t>
    </r>
  </si>
  <si>
    <t>Envisioned Figure 6</t>
  </si>
  <si>
    <t>Check: sum  %s - 100</t>
  </si>
  <si>
    <t>Check: sum educ % vs Col X</t>
  </si>
  <si>
    <t>vs Col X</t>
  </si>
  <si>
    <t>sum educ %</t>
  </si>
  <si>
    <t>Check:</t>
  </si>
  <si>
    <t>Check: sum subsid % vs Col Y</t>
  </si>
  <si>
    <t>Check sum otros % v Col Z</t>
  </si>
  <si>
    <t>check sums</t>
  </si>
  <si>
    <t>derived figures (in millions of 1996 pesos) in the file</t>
  </si>
  <si>
    <t>Chile education data 1852-1995". [23mar2015]</t>
  </si>
  <si>
    <t>sum</t>
  </si>
  <si>
    <t>The figures for 1852-1995 here no longer equal the corresponding</t>
  </si>
  <si>
    <t>s</t>
  </si>
  <si>
    <t>Change</t>
  </si>
  <si>
    <t>of series</t>
  </si>
  <si>
    <t>For graphing Figure 5</t>
  </si>
  <si>
    <t>[Figure 6 is below.]</t>
  </si>
  <si>
    <t>Check sum these % v Col R</t>
  </si>
  <si>
    <t>Or one can also just use Columns S-V, X-Z</t>
  </si>
  <si>
    <t>Using S-V, X-Z minus R to 1980</t>
  </si>
  <si>
    <t>then S-U, X-Z</t>
  </si>
  <si>
    <t>Benefits from social expenditures, distributed to quintiles,</t>
  </si>
  <si>
    <t>as percentages of GDP</t>
  </si>
  <si>
    <t xml:space="preserve">Central Government Social Spending as a Share of GDP, </t>
  </si>
  <si>
    <t>Graphing Figure 4. Central Government Social Spending as a Share of GDP, Chile 1842-2013</t>
  </si>
  <si>
    <t>sum/tax</t>
  </si>
  <si>
    <t>Then apply these for 1968-2000 as shares of the taxes backing</t>
  </si>
  <si>
    <t>all social spending, in this same file, "Chile quintile fiscal fx 1842-2000".</t>
  </si>
  <si>
    <t>each quintile's taxes as a share of all taxes (GDP), using the 1996 rates</t>
  </si>
  <si>
    <t>Chile</t>
  </si>
  <si>
    <t>WB (WIID)</t>
  </si>
  <si>
    <t>See also the file "Chile social tables Rodriguez &amp; WIID 1860-2009"</t>
  </si>
  <si>
    <t xml:space="preserve">These are based on a changing mix of direct and indirect taxes, </t>
  </si>
  <si>
    <t>using the 1996 distributions of taxes by quintile</t>
  </si>
  <si>
    <t>Total assumed percentages of taxes for social spending</t>
  </si>
  <si>
    <t>Q5 gained,</t>
  </si>
  <si>
    <t>Q4 gained,</t>
  </si>
  <si>
    <t>Pinochet &amp;</t>
  </si>
  <si>
    <t>since</t>
  </si>
  <si>
    <t xml:space="preserve">Pinochet </t>
  </si>
  <si>
    <t>only</t>
  </si>
  <si>
    <t>SUMMARY NET FISCAL EFFECTS</t>
  </si>
  <si>
    <t>2000a</t>
  </si>
  <si>
    <t>Now in millions of current pesos</t>
  </si>
  <si>
    <t>Vivienda y</t>
  </si>
  <si>
    <t>servicios communitarios</t>
  </si>
  <si>
    <t>social</t>
  </si>
  <si>
    <t>Protección</t>
  </si>
  <si>
    <t>Funciones soc,</t>
  </si>
  <si>
    <t>4 categories</t>
  </si>
  <si>
    <t>FISCAL EXPENDITURE: SOCIAL FUNCTION (millions of 1996 Chilean pesos), 1842-2000</t>
  </si>
  <si>
    <t>For 2000-2013 below: millions of current pesos.</t>
  </si>
  <si>
    <t>2001-2013</t>
  </si>
  <si>
    <r>
      <t xml:space="preserve">Ministerio de Hacienda. </t>
    </r>
    <r>
      <rPr>
        <i/>
        <sz val="12"/>
        <rFont val="Arial"/>
      </rPr>
      <t>Estadisticas de las Finanzas Publicas</t>
    </r>
    <r>
      <rPr>
        <sz val="12"/>
        <rFont val="Arial"/>
        <family val="2"/>
      </rPr>
      <t>, various issues.</t>
    </r>
  </si>
  <si>
    <t>http://www.dipres.gob.cl/594/w3-propertyvalue-15407.html</t>
  </si>
  <si>
    <t>Note: Education by type available as well.</t>
  </si>
  <si>
    <t>PIB</t>
  </si>
  <si>
    <t>(Cells up to 2000 = fiscal effects in millions of 1996 pesos)</t>
  </si>
  <si>
    <t>Vivienda &amp;c</t>
  </si>
  <si>
    <t>Protección social</t>
  </si>
  <si>
    <t>Caution:  Regressivity of social protección assumed to continue.</t>
  </si>
  <si>
    <t>Gross fiscal incidence of social expenditures as shares of GDP, 1842-2013</t>
  </si>
  <si>
    <t>NB: Change of series</t>
  </si>
  <si>
    <t>Soc functions [Fig 4]</t>
  </si>
  <si>
    <t>ASSUMED TAX INCIDENCE</t>
  </si>
  <si>
    <t>Calculating gross fiscal incidence of social expenditures, 1842-2013</t>
  </si>
  <si>
    <t>• Since 2001, Chile has tried to tie smooth fiscal spending to avoid pro cyclicality (Rodriguez Cabello and Flores Serrano 2010, 2)</t>
  </si>
  <si>
    <t>1842-1975: There were no public expenditures for "previsión".  The "other" category was generally below 0.2 percent, and we assume that it was a regressively distributed as were later contributory pensions. We are assuming that this category included the kinds of formal-sector benefits that were measured as regressive later.</t>
  </si>
  <si>
    <t xml:space="preserve">1976-1980: The same "other" expenditures, now much larger in amount, with our same interpretation.  </t>
  </si>
  <si>
    <t>1981-2000: This becomes the net pension deficit, thus implicitly including both the deficit on underfunded programs for formal sector employees and the PASIS subsidies.</t>
  </si>
  <si>
    <t>Previsión, deficit (1)</t>
  </si>
  <si>
    <t>Soc Sec, non-contrib (1)</t>
  </si>
  <si>
    <t>Previsión, deficit (2)</t>
  </si>
  <si>
    <t>Soc Sec, non-contrib (2)</t>
  </si>
  <si>
    <t>(2) Cruz-Saco &amp; Mesa-Lago (1998, p. 69), "state subsidy to social security".</t>
  </si>
  <si>
    <t>(1) Acuña and Iglesias (2001, Table 5): The "total social security deficit", most of which was the "transitory social security operational deficit", with much smaller amounts for Recognition Bonds and the more permanent welfare and minimum pensions.</t>
  </si>
  <si>
    <t>http://databank.worldbank.org/data/views/reports/tableview.aspx</t>
  </si>
  <si>
    <t>Income quintiles for Chile, 1987-2009</t>
  </si>
  <si>
    <t>Series Name</t>
  </si>
  <si>
    <t>Income share held by lowest 20%</t>
  </si>
  <si>
    <t>Income share held by second 20%</t>
  </si>
  <si>
    <t>Income share held by third 20%</t>
  </si>
  <si>
    <t>Income share held by fourth 20%</t>
  </si>
  <si>
    <t>Income share held by highest 20%</t>
  </si>
  <si>
    <t>Series Code</t>
  </si>
  <si>
    <t>SI.DST.FRST.20</t>
  </si>
  <si>
    <t>SI.DST.02ND.20</t>
  </si>
  <si>
    <t>SI.DST.03RD.20</t>
  </si>
  <si>
    <t>SI.DST.04TH.20</t>
  </si>
  <si>
    <t>SI.DST.05TH.20</t>
  </si>
  <si>
    <t>Quintile</t>
  </si>
  <si>
    <t>..</t>
  </si>
  <si>
    <t>From WB database</t>
  </si>
  <si>
    <t>Arroyo &amp; PL might use</t>
  </si>
  <si>
    <t>Rodriguez</t>
  </si>
  <si>
    <r>
      <t xml:space="preserve">At the </t>
    </r>
    <r>
      <rPr>
        <b/>
        <u/>
        <sz val="12"/>
        <rFont val="Arial"/>
      </rPr>
      <t>1996</t>
    </r>
    <r>
      <rPr>
        <sz val="12"/>
        <rFont val="Arial"/>
        <family val="2"/>
      </rPr>
      <t xml:space="preserve"> benchmark studied by Engel et al.</t>
    </r>
  </si>
  <si>
    <t>Tax shares</t>
  </si>
  <si>
    <t>Estimates up through 1971 kindly supplied by Javier Rodriguez Weber, 14 December 2013</t>
  </si>
  <si>
    <t>Taxes/income, whole tax system.</t>
  </si>
  <si>
    <t>Together, these imply regressivity</t>
  </si>
  <si>
    <t>WIID, from</t>
  </si>
  <si>
    <t>Using the 1996 tax rates on each quintile,</t>
  </si>
  <si>
    <t>All taxes/</t>
  </si>
  <si>
    <t>GDP</t>
  </si>
  <si>
    <t>sum/GDP</t>
  </si>
  <si>
    <t>each quintile's taxes as a share of all household income (GDP)</t>
  </si>
  <si>
    <t>[Vivienda = a "neutral": shares are those of the pre-fisc</t>
  </si>
  <si>
    <t>Social spending</t>
  </si>
  <si>
    <t>pesos per capita</t>
  </si>
  <si>
    <t xml:space="preserve">de 1996) implied by </t>
  </si>
  <si>
    <t>"Chile fiscal data" file, first worksheet</t>
  </si>
  <si>
    <t>(a.) PIB (mln pesos</t>
  </si>
  <si>
    <t>(a.) PIB por</t>
  </si>
  <si>
    <t>(b.) PIB Por</t>
  </si>
  <si>
    <t>Table 1.1). This seems to use</t>
  </si>
  <si>
    <t xml:space="preserve">a different price deflator.  </t>
  </si>
  <si>
    <r>
      <t xml:space="preserve">From Braun </t>
    </r>
    <r>
      <rPr>
        <i/>
        <sz val="12"/>
        <rFont val="Arial"/>
      </rPr>
      <t>et al.</t>
    </r>
    <r>
      <rPr>
        <sz val="12"/>
        <rFont val="Arial"/>
        <family val="2"/>
      </rPr>
      <t xml:space="preserve"> (2000,</t>
    </r>
  </si>
  <si>
    <t>PIB (GDP) y población, implied by Diaz et al.</t>
  </si>
  <si>
    <t>as % of GDP</t>
  </si>
  <si>
    <r>
      <rPr>
        <b/>
        <u/>
        <sz val="12"/>
        <rFont val="Arial"/>
      </rPr>
      <t>Don't use</t>
    </r>
    <r>
      <rPr>
        <sz val="12"/>
        <rFont val="Arial"/>
        <family val="2"/>
      </rPr>
      <t xml:space="preserve"> these 2 columns.</t>
    </r>
  </si>
  <si>
    <t>Didn't use.</t>
  </si>
  <si>
    <t>Net effect of public spending on 3 levels of education, year 2000.</t>
  </si>
  <si>
    <t>(Cells = percent of GDP)</t>
  </si>
  <si>
    <t>First, the components by income quintile</t>
  </si>
  <si>
    <t>Educación más Salud</t>
  </si>
  <si>
    <t>Education + health</t>
  </si>
  <si>
    <t>Educación, salud, y previsión</t>
  </si>
  <si>
    <t>Educ, health, soc sec, "other"</t>
  </si>
  <si>
    <t>Year</t>
  </si>
  <si>
    <t>Education {Fig 3]</t>
  </si>
  <si>
    <t>Funciones Sociales, Q1</t>
  </si>
  <si>
    <t>Social Functions, Q1</t>
  </si>
  <si>
    <t>Funciones Sociales, Q2</t>
  </si>
  <si>
    <t>Social Functions, Q2</t>
  </si>
  <si>
    <t>Funciones Sociales, Q3</t>
  </si>
  <si>
    <t>Social Functions, Q3</t>
  </si>
  <si>
    <t>Funciones Sociales, Q4</t>
  </si>
  <si>
    <t>Social Functions, Q4</t>
  </si>
  <si>
    <t>Funciones Sociales, Q5</t>
  </si>
  <si>
    <t>Social Functions, Q5</t>
  </si>
  <si>
    <t>Check sums</t>
  </si>
  <si>
    <t>public education alone</t>
  </si>
  <si>
    <t>Ratios of gross benefits from</t>
  </si>
  <si>
    <t>All social spending</t>
  </si>
  <si>
    <t>All social, upper ratio (Q5/Q3)</t>
  </si>
  <si>
    <t>All social, lower ratio (Q3/Q1)</t>
  </si>
  <si>
    <t>Education, upper ratio (Q5/Q3)</t>
  </si>
  <si>
    <t>Education, lower ratio (Q3/Q1)</t>
  </si>
  <si>
    <t>Quintile =</t>
  </si>
  <si>
    <t>Previsión y otros, deficit</t>
  </si>
  <si>
    <t>Soc Sec &amp; other, non-contrib</t>
  </si>
  <si>
    <t>Q1</t>
  </si>
  <si>
    <t>Q2</t>
  </si>
  <si>
    <t>Q3</t>
  </si>
  <si>
    <t>Q4</t>
  </si>
  <si>
    <t>Q5</t>
  </si>
  <si>
    <t>[Start in 1965]</t>
  </si>
  <si>
    <t>Each quintile's net (benefit - tax) as a % of GDP</t>
  </si>
  <si>
    <t>Ratios of taxes paid on</t>
  </si>
  <si>
    <t>Benefits, Q5/Q3</t>
  </si>
  <si>
    <t>Benefits, Q3/Q1</t>
  </si>
  <si>
    <t>Taxes paid, Q5/Q3</t>
  </si>
  <si>
    <t>Taxes paid, Q3/Q1</t>
  </si>
  <si>
    <t>Ben-tax, middle quintile</t>
  </si>
  <si>
    <t>Ben-tax, top quintile</t>
  </si>
  <si>
    <t>Ben-tax, bottom quintile</t>
  </si>
  <si>
    <t>{As percentages of grand total GDP)</t>
  </si>
  <si>
    <t>The calculation of the amounts that are "non-contributory" pensions plus other special spending (large only during military rule):</t>
  </si>
  <si>
    <t>Población</t>
  </si>
  <si>
    <t>Funciones Sociales</t>
  </si>
  <si>
    <t>Social Functions</t>
  </si>
  <si>
    <t>Salud</t>
  </si>
  <si>
    <t>Vivienda</t>
  </si>
  <si>
    <t>Previsión</t>
  </si>
  <si>
    <t>Educación</t>
  </si>
  <si>
    <t>Subsidios</t>
  </si>
  <si>
    <t>Otros Social</t>
  </si>
  <si>
    <t>Housing</t>
  </si>
  <si>
    <t>Health</t>
  </si>
  <si>
    <t>Education</t>
  </si>
  <si>
    <t>Subsidies</t>
  </si>
  <si>
    <t>Other</t>
  </si>
  <si>
    <t>Social Security</t>
  </si>
  <si>
    <t>por los autores mencionados (ver secci—n 4.1.4)</t>
  </si>
  <si>
    <t>No 188, Documentos de Trabajo from Instituto de Economia. Pontificia Universidad Católica de Chile (deciembre).</t>
  </si>
  <si>
    <t xml:space="preserve">"Economía Chilena 1810-1995. Cuentas Fiscales". </t>
  </si>
  <si>
    <t>Archivo "Anexo" dice:</t>
  </si>
  <si>
    <t>Las series aquí reportadas provienen de Jofré, Lüders y Wagner (2000) que presentan</t>
  </si>
  <si>
    <t>información en pesos actuales y de 1995. Para expresar las series en pesos de 1996 se</t>
  </si>
  <si>
    <t>utilizó el Indice de Precios Deflactor (IPD), equivalente al êndice de Precios Fiscal usado</t>
  </si>
  <si>
    <t xml:space="preserve">Wagner, Gert, José Jofre, y Rolf Lüders. 2000. </t>
  </si>
  <si>
    <t>As percentages of GDP</t>
  </si>
  <si>
    <r>
      <t xml:space="preserve">Díaz, J. Lüders, R. y Wagner, G., </t>
    </r>
    <r>
      <rPr>
        <i/>
        <sz val="10"/>
        <rFont val="Arial"/>
      </rPr>
      <t>La República en Cifras, 2010</t>
    </r>
    <r>
      <rPr>
        <sz val="10"/>
        <rFont val="Arial"/>
        <family val="2"/>
      </rPr>
      <t>. EH Clio Lab-Iniciativa Científica Milenio. URL:http://www.economia.puc.cl/cliolab</t>
    </r>
  </si>
  <si>
    <t>prices 2000/ 1996 =</t>
  </si>
  <si>
    <t>Source =</t>
  </si>
  <si>
    <t>prices 1995/ 1996 =</t>
  </si>
  <si>
    <t>Deflator adjustments:</t>
  </si>
  <si>
    <t>1900-1905</t>
  </si>
  <si>
    <t>year</t>
  </si>
  <si>
    <t>1929-1938</t>
  </si>
  <si>
    <t>1965-1971</t>
  </si>
  <si>
    <t>1860-1873</t>
  </si>
  <si>
    <t>Quintiles of the pre-tax household income distribution</t>
  </si>
  <si>
    <r>
      <t xml:space="preserve">Engel </t>
    </r>
    <r>
      <rPr>
        <i/>
        <sz val="12"/>
        <rFont val="Arial"/>
      </rPr>
      <t>et al.</t>
    </r>
  </si>
  <si>
    <t>PIB Por</t>
  </si>
  <si>
    <t>pesos 1995</t>
  </si>
  <si>
    <t>Habitante</t>
  </si>
  <si>
    <t>pesos 1996</t>
  </si>
  <si>
    <t>From Chile fiscal data 1817-2000 file</t>
  </si>
  <si>
    <t>Extrapolating from 1995 to 2000</t>
  </si>
  <si>
    <t>|</t>
  </si>
  <si>
    <t>Shares accruing to the quintiles, circa 2000</t>
  </si>
  <si>
    <t>Q =</t>
  </si>
  <si>
    <t>% =</t>
  </si>
  <si>
    <t>For 1996-2k=</t>
  </si>
  <si>
    <t>For 1842-52=</t>
  </si>
  <si>
    <t>For 1842-1851, the quintile shares of total education</t>
  </si>
  <si>
    <t>expenditures were fixed at those estimated for 1852.</t>
  </si>
  <si>
    <t>For 1996-2000, the quintile shares of total education</t>
  </si>
  <si>
    <t>expenditures were fixed at those estimated for 1995.</t>
  </si>
  <si>
    <t>Note:</t>
  </si>
  <si>
    <t>See file "Chile education data 1852-1995" &amp; note below.</t>
  </si>
  <si>
    <t>distdribution, assuming a fixed ratio of effects/pre-fisc income.]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</si>
</sst>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#,##0.000"/>
    <numFmt numFmtId="168" formatCode="#,##0.0000"/>
  </numFmts>
  <fonts count="27">
    <font>
      <sz val="10"/>
      <name val="Arial"/>
      <family val="2"/>
    </font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"/>
    </font>
    <font>
      <i/>
      <sz val="12"/>
      <name val="Arial"/>
    </font>
    <font>
      <sz val="12"/>
      <color indexed="10"/>
      <name val="Arial"/>
    </font>
    <font>
      <b/>
      <sz val="14"/>
      <color indexed="10"/>
      <name val="Arial"/>
    </font>
    <font>
      <sz val="10"/>
      <color indexed="10"/>
      <name val="Arial"/>
    </font>
    <font>
      <sz val="12"/>
      <color indexed="8"/>
      <name val="Arial"/>
    </font>
    <font>
      <b/>
      <u/>
      <sz val="12"/>
      <name val="Arial"/>
    </font>
    <font>
      <b/>
      <sz val="14"/>
      <color indexed="8"/>
      <name val="Arial"/>
    </font>
    <font>
      <sz val="12"/>
      <color indexed="10"/>
      <name val="Arial Narrow"/>
      <family val="2"/>
    </font>
    <font>
      <i/>
      <sz val="12"/>
      <color indexed="10"/>
      <name val="Arial"/>
    </font>
    <font>
      <b/>
      <sz val="14"/>
      <name val="Arial"/>
    </font>
    <font>
      <sz val="14"/>
      <color indexed="10"/>
      <name val="Arial"/>
    </font>
    <font>
      <b/>
      <sz val="12"/>
      <color indexed="10"/>
      <name val="Arial"/>
    </font>
    <font>
      <u/>
      <sz val="12"/>
      <name val="Arial"/>
    </font>
    <font>
      <b/>
      <i/>
      <sz val="12"/>
      <name val="Arial Narrow"/>
    </font>
    <font>
      <i/>
      <sz val="12"/>
      <name val="Arial Narrow"/>
    </font>
    <font>
      <sz val="14"/>
      <name val="Arial"/>
    </font>
    <font>
      <sz val="8"/>
      <name val="Verdana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BAD5"/>
        <bgColor indexed="64"/>
      </patternFill>
    </fill>
    <fill>
      <patternFill patternType="solid">
        <fgColor rgb="FFEAA1C1"/>
        <bgColor indexed="64"/>
      </patternFill>
    </fill>
    <fill>
      <patternFill patternType="solid">
        <fgColor rgb="FFFFC2E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rgb="FFFFA0C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89">
    <xf numFmtId="0" fontId="0" fillId="0" borderId="0" xfId="0" applyAlignment="1"/>
    <xf numFmtId="0" fontId="16" fillId="16" borderId="0" xfId="0" applyFont="1" applyFill="1" applyAlignment="1"/>
    <xf numFmtId="0" fontId="3" fillId="16" borderId="0" xfId="0" applyFont="1" applyFill="1" applyAlignment="1"/>
    <xf numFmtId="0" fontId="3" fillId="0" borderId="0" xfId="0" applyFont="1" applyAlignment="1"/>
    <xf numFmtId="0" fontId="7" fillId="0" borderId="0" xfId="1" applyFont="1" applyFill="1" applyAlignment="1">
      <alignment horizontal="center" vertical="justify"/>
    </xf>
    <xf numFmtId="0" fontId="8" fillId="0" borderId="0" xfId="1" applyFont="1" applyFill="1" applyAlignment="1">
      <alignment horizontal="center" vertical="justify"/>
    </xf>
    <xf numFmtId="4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Fill="1">
      <alignment vertical="center"/>
    </xf>
    <xf numFmtId="3" fontId="3" fillId="0" borderId="0" xfId="0" applyNumberFormat="1" applyFont="1" applyAlignment="1"/>
    <xf numFmtId="3" fontId="3" fillId="2" borderId="0" xfId="0" applyNumberFormat="1" applyFont="1" applyFill="1" applyAlignment="1"/>
    <xf numFmtId="164" fontId="3" fillId="2" borderId="0" xfId="0" applyNumberFormat="1" applyFont="1" applyFill="1" applyAlignment="1"/>
    <xf numFmtId="0" fontId="2" fillId="3" borderId="0" xfId="0" applyFont="1" applyFill="1" applyAlignment="1"/>
    <xf numFmtId="0" fontId="3" fillId="0" borderId="0" xfId="0" applyFont="1" applyAlignment="1">
      <alignment horizontal="right"/>
    </xf>
    <xf numFmtId="3" fontId="3" fillId="0" borderId="3" xfId="0" applyNumberFormat="1" applyFont="1" applyBorder="1" applyAlignment="1"/>
    <xf numFmtId="0" fontId="3" fillId="0" borderId="1" xfId="0" applyFont="1" applyBorder="1" applyAlignment="1"/>
    <xf numFmtId="0" fontId="3" fillId="4" borderId="0" xfId="0" applyFont="1" applyFill="1" applyAlignment="1"/>
    <xf numFmtId="0" fontId="3" fillId="0" borderId="0" xfId="0" applyFont="1" applyBorder="1" applyAlignment="1"/>
    <xf numFmtId="3" fontId="3" fillId="0" borderId="0" xfId="0" applyNumberFormat="1" applyFont="1" applyBorder="1" applyAlignment="1"/>
    <xf numFmtId="0" fontId="3" fillId="5" borderId="0" xfId="0" applyFont="1" applyFill="1" applyAlignment="1"/>
    <xf numFmtId="0" fontId="12" fillId="0" borderId="0" xfId="0" applyFont="1" applyAlignment="1"/>
    <xf numFmtId="165" fontId="3" fillId="0" borderId="0" xfId="0" applyNumberFormat="1" applyFont="1" applyAlignment="1"/>
    <xf numFmtId="2" fontId="11" fillId="0" borderId="0" xfId="0" applyNumberFormat="1" applyFont="1" applyAlignment="1"/>
    <xf numFmtId="2" fontId="3" fillId="0" borderId="0" xfId="0" applyNumberFormat="1" applyFont="1" applyAlignment="1"/>
    <xf numFmtId="0" fontId="8" fillId="0" borderId="0" xfId="1" applyFont="1" applyFill="1" applyAlignment="1">
      <alignment horizontal="right" vertical="justify"/>
    </xf>
    <xf numFmtId="3" fontId="11" fillId="0" borderId="0" xfId="0" applyNumberFormat="1" applyFont="1" applyAlignment="1">
      <alignment horizontal="center"/>
    </xf>
    <xf numFmtId="164" fontId="3" fillId="0" borderId="0" xfId="0" applyNumberFormat="1" applyFont="1" applyBorder="1" applyAlignment="1"/>
    <xf numFmtId="166" fontId="3" fillId="0" borderId="0" xfId="0" applyNumberFormat="1" applyFont="1" applyAlignment="1"/>
    <xf numFmtId="166" fontId="11" fillId="0" borderId="0" xfId="0" applyNumberFormat="1" applyFont="1" applyAlignment="1"/>
    <xf numFmtId="166" fontId="7" fillId="0" borderId="0" xfId="1" applyNumberFormat="1" applyFont="1" applyFill="1" applyAlignment="1">
      <alignment horizontal="center" vertical="justify"/>
    </xf>
    <xf numFmtId="166" fontId="8" fillId="0" borderId="0" xfId="1" applyNumberFormat="1" applyFont="1" applyFill="1" applyAlignment="1">
      <alignment horizontal="center" vertical="justify"/>
    </xf>
    <xf numFmtId="3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0" fontId="14" fillId="7" borderId="0" xfId="0" applyFont="1" applyFill="1" applyAlignment="1"/>
    <xf numFmtId="166" fontId="14" fillId="7" borderId="0" xfId="0" applyNumberFormat="1" applyFont="1" applyFill="1" applyAlignment="1"/>
    <xf numFmtId="0" fontId="7" fillId="8" borderId="0" xfId="1" applyFont="1" applyFill="1" applyAlignment="1">
      <alignment horizontal="center" vertical="justify"/>
    </xf>
    <xf numFmtId="0" fontId="8" fillId="8" borderId="0" xfId="1" applyFont="1" applyFill="1" applyAlignment="1">
      <alignment horizontal="center" vertical="justify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4" fontId="3" fillId="9" borderId="0" xfId="0" applyNumberFormat="1" applyFont="1" applyFill="1" applyAlignment="1"/>
    <xf numFmtId="0" fontId="3" fillId="9" borderId="0" xfId="0" applyFont="1" applyFill="1" applyBorder="1" applyAlignment="1"/>
    <xf numFmtId="4" fontId="3" fillId="9" borderId="0" xfId="0" applyNumberFormat="1" applyFont="1" applyFill="1" applyBorder="1" applyAlignment="1"/>
    <xf numFmtId="4" fontId="3" fillId="9" borderId="0" xfId="0" applyNumberFormat="1" applyFont="1" applyFill="1" applyBorder="1" applyAlignment="1">
      <alignment horizontal="right"/>
    </xf>
    <xf numFmtId="0" fontId="3" fillId="9" borderId="0" xfId="0" applyFont="1" applyFill="1" applyBorder="1" applyAlignment="1">
      <alignment horizontal="right"/>
    </xf>
    <xf numFmtId="4" fontId="8" fillId="9" borderId="0" xfId="1" applyNumberFormat="1" applyFont="1" applyFill="1" applyAlignment="1">
      <alignment horizontal="right" vertical="justify"/>
    </xf>
    <xf numFmtId="0" fontId="8" fillId="9" borderId="0" xfId="1" applyFont="1" applyFill="1" applyAlignment="1">
      <alignment horizontal="right" vertical="justify"/>
    </xf>
    <xf numFmtId="0" fontId="3" fillId="9" borderId="0" xfId="0" applyFont="1" applyFill="1" applyAlignment="1"/>
    <xf numFmtId="4" fontId="2" fillId="6" borderId="0" xfId="0" applyNumberFormat="1" applyFont="1" applyFill="1" applyBorder="1" applyAlignment="1"/>
    <xf numFmtId="4" fontId="3" fillId="6" borderId="0" xfId="0" applyNumberFormat="1" applyFont="1" applyFill="1" applyBorder="1" applyAlignment="1"/>
    <xf numFmtId="166" fontId="3" fillId="0" borderId="7" xfId="0" applyNumberFormat="1" applyFont="1" applyBorder="1" applyAlignment="1"/>
    <xf numFmtId="166" fontId="3" fillId="0" borderId="0" xfId="0" applyNumberFormat="1" applyFont="1" applyBorder="1" applyAlignment="1"/>
    <xf numFmtId="166" fontId="3" fillId="0" borderId="8" xfId="0" applyNumberFormat="1" applyFont="1" applyBorder="1" applyAlignment="1"/>
    <xf numFmtId="166" fontId="3" fillId="0" borderId="4" xfId="0" applyNumberFormat="1" applyFont="1" applyBorder="1" applyAlignment="1"/>
    <xf numFmtId="166" fontId="3" fillId="0" borderId="5" xfId="0" applyNumberFormat="1" applyFont="1" applyBorder="1" applyAlignment="1"/>
    <xf numFmtId="166" fontId="3" fillId="0" borderId="6" xfId="0" applyNumberFormat="1" applyFont="1" applyBorder="1" applyAlignment="1"/>
    <xf numFmtId="3" fontId="3" fillId="0" borderId="7" xfId="0" applyNumberFormat="1" applyFont="1" applyBorder="1" applyAlignment="1"/>
    <xf numFmtId="3" fontId="3" fillId="0" borderId="8" xfId="0" applyNumberFormat="1" applyFont="1" applyBorder="1" applyAlignment="1"/>
    <xf numFmtId="166" fontId="7" fillId="0" borderId="7" xfId="1" applyNumberFormat="1" applyFont="1" applyFill="1" applyBorder="1" applyAlignment="1">
      <alignment horizontal="center" vertical="justify"/>
    </xf>
    <xf numFmtId="166" fontId="7" fillId="0" borderId="0" xfId="1" applyNumberFormat="1" applyFont="1" applyFill="1" applyBorder="1" applyAlignment="1">
      <alignment horizontal="center" vertical="justify"/>
    </xf>
    <xf numFmtId="166" fontId="7" fillId="0" borderId="8" xfId="1" applyNumberFormat="1" applyFont="1" applyFill="1" applyBorder="1" applyAlignment="1">
      <alignment horizontal="center" vertical="justify"/>
    </xf>
    <xf numFmtId="166" fontId="8" fillId="0" borderId="9" xfId="1" applyNumberFormat="1" applyFont="1" applyFill="1" applyBorder="1" applyAlignment="1">
      <alignment horizontal="center" vertical="justify"/>
    </xf>
    <xf numFmtId="166" fontId="8" fillId="0" borderId="2" xfId="1" applyNumberFormat="1" applyFont="1" applyFill="1" applyBorder="1" applyAlignment="1">
      <alignment horizontal="center" vertical="justify"/>
    </xf>
    <xf numFmtId="166" fontId="8" fillId="0" borderId="10" xfId="1" applyNumberFormat="1" applyFont="1" applyFill="1" applyBorder="1" applyAlignment="1">
      <alignment horizontal="center" vertical="justify"/>
    </xf>
    <xf numFmtId="0" fontId="14" fillId="4" borderId="0" xfId="0" applyFont="1" applyFill="1" applyAlignment="1"/>
    <xf numFmtId="166" fontId="14" fillId="4" borderId="0" xfId="0" applyNumberFormat="1" applyFont="1" applyFill="1" applyAlignment="1"/>
    <xf numFmtId="0" fontId="3" fillId="2" borderId="0" xfId="0" applyFont="1" applyFill="1" applyAlignment="1"/>
    <xf numFmtId="167" fontId="3" fillId="0" borderId="8" xfId="0" applyNumberFormat="1" applyFont="1" applyBorder="1" applyAlignment="1"/>
    <xf numFmtId="167" fontId="3" fillId="0" borderId="7" xfId="0" applyNumberFormat="1" applyFont="1" applyBorder="1" applyAlignment="1"/>
    <xf numFmtId="167" fontId="3" fillId="0" borderId="0" xfId="0" applyNumberFormat="1" applyFont="1" applyBorder="1" applyAlignment="1"/>
    <xf numFmtId="164" fontId="3" fillId="0" borderId="3" xfId="0" applyNumberFormat="1" applyFont="1" applyBorder="1" applyAlignment="1"/>
    <xf numFmtId="164" fontId="11" fillId="0" borderId="0" xfId="0" applyNumberFormat="1" applyFont="1" applyAlignment="1"/>
    <xf numFmtId="0" fontId="17" fillId="0" borderId="0" xfId="1" applyFont="1" applyFill="1" applyAlignment="1">
      <alignment horizontal="center" vertical="justify"/>
    </xf>
    <xf numFmtId="0" fontId="14" fillId="0" borderId="0" xfId="0" applyFont="1" applyAlignment="1"/>
    <xf numFmtId="1" fontId="14" fillId="4" borderId="0" xfId="0" applyNumberFormat="1" applyFont="1" applyFill="1" applyAlignment="1"/>
    <xf numFmtId="166" fontId="11" fillId="0" borderId="0" xfId="0" applyNumberFormat="1" applyFont="1" applyAlignment="1">
      <alignment horizontal="right"/>
    </xf>
    <xf numFmtId="164" fontId="10" fillId="0" borderId="0" xfId="0" applyNumberFormat="1" applyFont="1" applyAlignment="1"/>
    <xf numFmtId="166" fontId="3" fillId="0" borderId="3" xfId="0" applyNumberFormat="1" applyFont="1" applyBorder="1" applyAlignment="1"/>
    <xf numFmtId="0" fontId="7" fillId="10" borderId="0" xfId="1" applyFont="1" applyFill="1" applyAlignment="1">
      <alignment horizontal="center" vertical="justify"/>
    </xf>
    <xf numFmtId="0" fontId="8" fillId="10" borderId="0" xfId="1" applyFont="1" applyFill="1" applyAlignment="1">
      <alignment horizontal="center" vertical="justify"/>
    </xf>
    <xf numFmtId="3" fontId="3" fillId="8" borderId="0" xfId="0" applyNumberFormat="1" applyFont="1" applyFill="1" applyAlignment="1"/>
    <xf numFmtId="3" fontId="3" fillId="8" borderId="3" xfId="0" applyNumberFormat="1" applyFont="1" applyFill="1" applyBorder="1" applyAlignment="1"/>
    <xf numFmtId="4" fontId="3" fillId="2" borderId="0" xfId="0" applyNumberFormat="1" applyFont="1" applyFill="1" applyAlignment="1"/>
    <xf numFmtId="166" fontId="3" fillId="2" borderId="0" xfId="0" applyNumberFormat="1" applyFont="1" applyFill="1" applyAlignment="1"/>
    <xf numFmtId="0" fontId="3" fillId="11" borderId="0" xfId="0" applyFont="1" applyFill="1" applyAlignment="1"/>
    <xf numFmtId="0" fontId="7" fillId="2" borderId="0" xfId="1" applyFont="1" applyFill="1" applyAlignment="1">
      <alignment horizontal="center" vertical="justify"/>
    </xf>
    <xf numFmtId="164" fontId="11" fillId="2" borderId="0" xfId="0" applyNumberFormat="1" applyFont="1" applyFill="1" applyAlignment="1"/>
    <xf numFmtId="2" fontId="3" fillId="2" borderId="0" xfId="0" applyNumberFormat="1" applyFont="1" applyFill="1" applyAlignment="1"/>
    <xf numFmtId="0" fontId="3" fillId="0" borderId="0" xfId="0" applyFont="1" applyFill="1" applyAlignment="1"/>
    <xf numFmtId="3" fontId="3" fillId="0" borderId="0" xfId="0" applyNumberFormat="1" applyFont="1" applyFill="1" applyAlignment="1"/>
    <xf numFmtId="4" fontId="3" fillId="0" borderId="0" xfId="0" applyNumberFormat="1" applyFont="1" applyFill="1" applyAlignment="1"/>
    <xf numFmtId="166" fontId="3" fillId="0" borderId="0" xfId="0" applyNumberFormat="1" applyFont="1" applyFill="1" applyAlignment="1"/>
    <xf numFmtId="164" fontId="3" fillId="0" borderId="0" xfId="0" applyNumberFormat="1" applyFont="1" applyFill="1" applyAlignment="1"/>
    <xf numFmtId="164" fontId="11" fillId="0" borderId="0" xfId="0" applyNumberFormat="1" applyFont="1" applyFill="1" applyAlignment="1"/>
    <xf numFmtId="2" fontId="3" fillId="0" borderId="0" xfId="0" applyNumberFormat="1" applyFont="1" applyFill="1" applyAlignment="1"/>
    <xf numFmtId="0" fontId="14" fillId="0" borderId="0" xfId="0" applyFont="1" applyAlignment="1">
      <alignment horizontal="right" wrapText="1"/>
    </xf>
    <xf numFmtId="0" fontId="7" fillId="0" borderId="0" xfId="1" applyFont="1" applyFill="1" applyAlignment="1">
      <alignment horizontal="right" vertical="justify"/>
    </xf>
    <xf numFmtId="4" fontId="18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2" borderId="0" xfId="0" applyNumberFormat="1" applyFont="1" applyFill="1" applyBorder="1" applyAlignment="1"/>
    <xf numFmtId="0" fontId="19" fillId="0" borderId="0" xfId="0" applyFont="1" applyAlignment="1"/>
    <xf numFmtId="0" fontId="20" fillId="0" borderId="0" xfId="0" applyFont="1" applyAlignment="1"/>
    <xf numFmtId="0" fontId="13" fillId="0" borderId="0" xfId="0" applyFont="1" applyAlignment="1">
      <alignment horizontal="center"/>
    </xf>
    <xf numFmtId="164" fontId="3" fillId="12" borderId="0" xfId="0" applyNumberFormat="1" applyFont="1" applyFill="1" applyAlignment="1"/>
    <xf numFmtId="0" fontId="3" fillId="13" borderId="0" xfId="0" applyFont="1" applyFill="1" applyBorder="1" applyAlignment="1"/>
    <xf numFmtId="0" fontId="3" fillId="13" borderId="0" xfId="0" applyFont="1" applyFill="1" applyAlignment="1"/>
    <xf numFmtId="164" fontId="3" fillId="4" borderId="0" xfId="0" applyNumberFormat="1" applyFont="1" applyFill="1" applyAlignment="1"/>
    <xf numFmtId="0" fontId="3" fillId="4" borderId="0" xfId="0" applyFont="1" applyFill="1" applyAlignment="1">
      <alignment horizontal="right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1" applyFont="1" applyFill="1" applyAlignment="1">
      <alignment horizontal="center" vertical="top"/>
    </xf>
    <xf numFmtId="0" fontId="8" fillId="0" borderId="0" xfId="1" applyFont="1" applyFill="1" applyAlignment="1">
      <alignment horizontal="center" vertical="top"/>
    </xf>
    <xf numFmtId="0" fontId="14" fillId="0" borderId="0" xfId="0" applyFont="1" applyAlignment="1">
      <alignment horizontal="right"/>
    </xf>
    <xf numFmtId="2" fontId="3" fillId="0" borderId="3" xfId="0" applyNumberFormat="1" applyFont="1" applyBorder="1" applyAlignment="1"/>
    <xf numFmtId="0" fontId="19" fillId="2" borderId="0" xfId="0" applyFont="1" applyFill="1" applyAlignment="1"/>
    <xf numFmtId="0" fontId="7" fillId="0" borderId="0" xfId="1" applyFont="1" applyFill="1" applyAlignment="1">
      <alignment horizontal="center" vertical="top" wrapText="1"/>
    </xf>
    <xf numFmtId="0" fontId="7" fillId="10" borderId="0" xfId="1" applyFont="1" applyFill="1" applyAlignment="1">
      <alignment horizontal="center" vertical="top" wrapText="1"/>
    </xf>
    <xf numFmtId="0" fontId="8" fillId="0" borderId="0" xfId="1" applyFont="1" applyFill="1" applyAlignment="1">
      <alignment horizontal="center" vertical="top" wrapText="1"/>
    </xf>
    <xf numFmtId="0" fontId="8" fillId="10" borderId="0" xfId="1" applyFont="1" applyFill="1" applyAlignment="1">
      <alignment horizontal="center" vertical="top" wrapText="1"/>
    </xf>
    <xf numFmtId="164" fontId="10" fillId="0" borderId="0" xfId="0" applyNumberFormat="1" applyFont="1" applyFill="1" applyAlignment="1"/>
    <xf numFmtId="1" fontId="14" fillId="0" borderId="0" xfId="0" applyNumberFormat="1" applyFont="1" applyFill="1" applyAlignment="1"/>
    <xf numFmtId="2" fontId="11" fillId="0" borderId="0" xfId="0" applyNumberFormat="1" applyFont="1" applyFill="1" applyAlignment="1"/>
    <xf numFmtId="0" fontId="3" fillId="14" borderId="0" xfId="0" applyFont="1" applyFill="1" applyAlignment="1"/>
    <xf numFmtId="3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/>
    <xf numFmtId="164" fontId="10" fillId="2" borderId="0" xfId="0" applyNumberFormat="1" applyFont="1" applyFill="1" applyAlignment="1"/>
    <xf numFmtId="166" fontId="3" fillId="2" borderId="0" xfId="0" applyNumberFormat="1" applyFont="1" applyFill="1" applyBorder="1" applyAlignment="1"/>
    <xf numFmtId="0" fontId="21" fillId="0" borderId="0" xfId="0" applyFont="1" applyAlignment="1"/>
    <xf numFmtId="0" fontId="2" fillId="0" borderId="0" xfId="0" applyFont="1" applyAlignment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8" fillId="0" borderId="0" xfId="1" applyFont="1" applyFill="1" applyAlignment="1">
      <alignment horizontal="center" vertical="justify" wrapText="1"/>
    </xf>
    <xf numFmtId="0" fontId="3" fillId="4" borderId="3" xfId="0" applyFont="1" applyFill="1" applyBorder="1" applyAlignment="1"/>
    <xf numFmtId="4" fontId="3" fillId="9" borderId="3" xfId="0" applyNumberFormat="1" applyFont="1" applyFill="1" applyBorder="1" applyAlignment="1"/>
    <xf numFmtId="0" fontId="3" fillId="5" borderId="3" xfId="0" applyFont="1" applyFill="1" applyBorder="1" applyAlignment="1"/>
    <xf numFmtId="164" fontId="10" fillId="0" borderId="3" xfId="0" applyNumberFormat="1" applyFont="1" applyBorder="1" applyAlignment="1"/>
    <xf numFmtId="0" fontId="7" fillId="0" borderId="3" xfId="1" applyFont="1" applyFill="1" applyBorder="1" applyAlignment="1">
      <alignment horizontal="center" vertical="justify"/>
    </xf>
    <xf numFmtId="0" fontId="3" fillId="0" borderId="3" xfId="0" applyFont="1" applyBorder="1" applyAlignment="1"/>
    <xf numFmtId="164" fontId="11" fillId="0" borderId="3" xfId="0" applyNumberFormat="1" applyFont="1" applyBorder="1" applyAlignment="1"/>
    <xf numFmtId="1" fontId="14" fillId="4" borderId="3" xfId="0" applyNumberFormat="1" applyFont="1" applyFill="1" applyBorder="1" applyAlignment="1"/>
    <xf numFmtId="0" fontId="22" fillId="0" borderId="0" xfId="0" applyFont="1" applyAlignment="1"/>
    <xf numFmtId="0" fontId="11" fillId="0" borderId="0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/>
    <xf numFmtId="0" fontId="3" fillId="2" borderId="0" xfId="0" applyFont="1" applyFill="1" applyBorder="1" applyAlignment="1"/>
    <xf numFmtId="164" fontId="3" fillId="2" borderId="0" xfId="0" applyNumberFormat="1" applyFont="1" applyFill="1" applyBorder="1" applyAlignment="1"/>
    <xf numFmtId="1" fontId="14" fillId="0" borderId="0" xfId="0" applyNumberFormat="1" applyFont="1" applyFill="1" applyBorder="1" applyAlignment="1"/>
    <xf numFmtId="2" fontId="3" fillId="0" borderId="0" xfId="0" applyNumberFormat="1" applyFont="1" applyFill="1" applyBorder="1" applyAlignment="1"/>
    <xf numFmtId="1" fontId="14" fillId="2" borderId="0" xfId="0" applyNumberFormat="1" applyFont="1" applyFill="1" applyBorder="1" applyAlignment="1"/>
    <xf numFmtId="2" fontId="3" fillId="2" borderId="0" xfId="0" applyNumberFormat="1" applyFont="1" applyFill="1" applyBorder="1" applyAlignment="1"/>
    <xf numFmtId="2" fontId="11" fillId="2" borderId="0" xfId="0" applyNumberFormat="1" applyFont="1" applyFill="1" applyAlignment="1"/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1" fillId="2" borderId="0" xfId="0" applyFont="1" applyFill="1" applyAlignment="1">
      <alignment horizontal="right" wrapText="1"/>
    </xf>
    <xf numFmtId="0" fontId="23" fillId="0" borderId="0" xfId="1" applyFont="1" applyFill="1" applyAlignment="1">
      <alignment horizontal="center" vertical="justify"/>
    </xf>
    <xf numFmtId="0" fontId="24" fillId="0" borderId="0" xfId="1" applyFont="1" applyFill="1" applyAlignment="1">
      <alignment horizontal="center" vertical="justify"/>
    </xf>
    <xf numFmtId="3" fontId="11" fillId="0" borderId="0" xfId="0" applyNumberFormat="1" applyFont="1" applyAlignment="1"/>
    <xf numFmtId="3" fontId="11" fillId="0" borderId="11" xfId="0" applyNumberFormat="1" applyFont="1" applyBorder="1" applyAlignment="1"/>
    <xf numFmtId="3" fontId="11" fillId="0" borderId="0" xfId="0" applyNumberFormat="1" applyFont="1" applyFill="1" applyAlignment="1">
      <alignment horizontal="right"/>
    </xf>
    <xf numFmtId="0" fontId="3" fillId="3" borderId="0" xfId="0" applyFont="1" applyFill="1" applyAlignment="1"/>
    <xf numFmtId="3" fontId="3" fillId="3" borderId="0" xfId="0" applyNumberFormat="1" applyFont="1" applyFill="1" applyAlignment="1"/>
    <xf numFmtId="4" fontId="3" fillId="3" borderId="0" xfId="0" applyNumberFormat="1" applyFont="1" applyFill="1" applyAlignment="1"/>
    <xf numFmtId="166" fontId="3" fillId="3" borderId="0" xfId="0" applyNumberFormat="1" applyFont="1" applyFill="1" applyAlignment="1"/>
    <xf numFmtId="164" fontId="3" fillId="3" borderId="0" xfId="0" applyNumberFormat="1" applyFont="1" applyFill="1" applyAlignment="1"/>
    <xf numFmtId="164" fontId="11" fillId="3" borderId="0" xfId="0" applyNumberFormat="1" applyFont="1" applyFill="1" applyAlignment="1"/>
    <xf numFmtId="3" fontId="11" fillId="3" borderId="0" xfId="0" applyNumberFormat="1" applyFont="1" applyFill="1" applyAlignment="1"/>
    <xf numFmtId="0" fontId="7" fillId="3" borderId="0" xfId="1" applyFont="1" applyFill="1" applyAlignment="1">
      <alignment horizontal="center" vertical="justify"/>
    </xf>
    <xf numFmtId="2" fontId="3" fillId="3" borderId="0" xfId="0" applyNumberFormat="1" applyFont="1" applyFill="1" applyAlignment="1"/>
    <xf numFmtId="2" fontId="11" fillId="3" borderId="0" xfId="0" applyNumberFormat="1" applyFont="1" applyFill="1" applyAlignment="1"/>
    <xf numFmtId="164" fontId="3" fillId="0" borderId="12" xfId="0" applyNumberFormat="1" applyFont="1" applyBorder="1" applyAlignment="1"/>
    <xf numFmtId="164" fontId="3" fillId="0" borderId="13" xfId="0" applyNumberFormat="1" applyFont="1" applyBorder="1" applyAlignment="1"/>
    <xf numFmtId="164" fontId="3" fillId="0" borderId="14" xfId="0" applyNumberFormat="1" applyFont="1" applyBorder="1" applyAlignment="1"/>
    <xf numFmtId="0" fontId="11" fillId="0" borderId="0" xfId="0" applyFont="1" applyFill="1" applyAlignment="1">
      <alignment horizontal="right" wrapText="1"/>
    </xf>
    <xf numFmtId="164" fontId="14" fillId="0" borderId="0" xfId="0" applyNumberFormat="1" applyFont="1" applyAlignment="1"/>
    <xf numFmtId="0" fontId="25" fillId="0" borderId="0" xfId="0" applyFont="1" applyAlignment="1"/>
    <xf numFmtId="0" fontId="17" fillId="0" borderId="0" xfId="1" applyFont="1" applyFill="1" applyAlignment="1">
      <alignment horizontal="right" vertical="justify"/>
    </xf>
    <xf numFmtId="0" fontId="11" fillId="0" borderId="0" xfId="0" applyFont="1" applyAlignment="1">
      <alignment wrapText="1"/>
    </xf>
    <xf numFmtId="0" fontId="3" fillId="15" borderId="0" xfId="0" applyFont="1" applyFill="1" applyAlignment="1"/>
    <xf numFmtId="166" fontId="11" fillId="4" borderId="0" xfId="0" applyNumberFormat="1" applyFont="1" applyFill="1" applyAlignment="1"/>
    <xf numFmtId="166" fontId="17" fillId="0" borderId="0" xfId="1" applyNumberFormat="1" applyFont="1" applyFill="1" applyAlignment="1">
      <alignment horizontal="center" vertical="justify"/>
    </xf>
    <xf numFmtId="166" fontId="17" fillId="2" borderId="0" xfId="1" applyNumberFormat="1" applyFont="1" applyFill="1" applyAlignment="1">
      <alignment horizontal="center" vertical="justify"/>
    </xf>
    <xf numFmtId="3" fontId="11" fillId="0" borderId="0" xfId="0" applyNumberFormat="1" applyFont="1" applyFill="1" applyAlignment="1"/>
    <xf numFmtId="166" fontId="17" fillId="0" borderId="0" xfId="1" applyNumberFormat="1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166" fontId="21" fillId="2" borderId="15" xfId="0" applyNumberFormat="1" applyFont="1" applyFill="1" applyBorder="1" applyAlignment="1"/>
    <xf numFmtId="166" fontId="3" fillId="2" borderId="16" xfId="0" applyNumberFormat="1" applyFont="1" applyFill="1" applyBorder="1" applyAlignment="1"/>
    <xf numFmtId="166" fontId="3" fillId="2" borderId="17" xfId="0" applyNumberFormat="1" applyFont="1" applyFill="1" applyBorder="1" applyAlignment="1"/>
  </cellXfs>
  <cellStyles count="4">
    <cellStyle name="bstitutes]_x000d__x000d_; The following mappings take Word for MS-DOS names, PostScript names, and TrueType_x000d__x000d_; names into account" xfId="1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0711116738001111"/>
          <c:y val="0.039039039039039"/>
          <c:w val="0.856092723886692"/>
          <c:h val="0.855115509209997"/>
        </c:manualLayout>
      </c:layout>
      <c:scatterChart>
        <c:scatterStyle val="lineMarker"/>
        <c:ser>
          <c:idx val="0"/>
          <c:order val="0"/>
          <c:tx>
            <c:strRef>
              <c:f>'graph of socexp 1842-2013'!$B$5</c:f>
              <c:strCache>
                <c:ptCount val="1"/>
                <c:pt idx="0">
                  <c:v>pub educ</c:v>
                </c:pt>
              </c:strCache>
            </c:strRef>
          </c:tx>
          <c:spPr>
            <a:ln w="9525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'graph of socexp 1842-2013'!$A$6:$A$177</c:f>
              <c:numCache>
                <c:formatCode>General</c:formatCode>
                <c:ptCount val="172"/>
                <c:pt idx="0">
                  <c:v>1842.0</c:v>
                </c:pt>
                <c:pt idx="1">
                  <c:v>1843.0</c:v>
                </c:pt>
                <c:pt idx="2">
                  <c:v>1844.0</c:v>
                </c:pt>
                <c:pt idx="3">
                  <c:v>1845.0</c:v>
                </c:pt>
                <c:pt idx="4">
                  <c:v>1846.0</c:v>
                </c:pt>
                <c:pt idx="5">
                  <c:v>1847.0</c:v>
                </c:pt>
                <c:pt idx="6">
                  <c:v>1848.0</c:v>
                </c:pt>
                <c:pt idx="7">
                  <c:v>1849.0</c:v>
                </c:pt>
                <c:pt idx="8">
                  <c:v>1850.0</c:v>
                </c:pt>
                <c:pt idx="9">
                  <c:v>1851.0</c:v>
                </c:pt>
                <c:pt idx="10">
                  <c:v>1852.0</c:v>
                </c:pt>
                <c:pt idx="11">
                  <c:v>1853.0</c:v>
                </c:pt>
                <c:pt idx="12">
                  <c:v>1854.0</c:v>
                </c:pt>
                <c:pt idx="13">
                  <c:v>1855.0</c:v>
                </c:pt>
                <c:pt idx="14">
                  <c:v>1856.0</c:v>
                </c:pt>
                <c:pt idx="15">
                  <c:v>1857.0</c:v>
                </c:pt>
                <c:pt idx="16">
                  <c:v>1858.0</c:v>
                </c:pt>
                <c:pt idx="17">
                  <c:v>1859.0</c:v>
                </c:pt>
                <c:pt idx="18">
                  <c:v>1860.0</c:v>
                </c:pt>
                <c:pt idx="19">
                  <c:v>1861.0</c:v>
                </c:pt>
                <c:pt idx="20">
                  <c:v>1862.0</c:v>
                </c:pt>
                <c:pt idx="21">
                  <c:v>1863.0</c:v>
                </c:pt>
                <c:pt idx="22">
                  <c:v>1864.0</c:v>
                </c:pt>
                <c:pt idx="23">
                  <c:v>1865.0</c:v>
                </c:pt>
                <c:pt idx="24">
                  <c:v>1866.0</c:v>
                </c:pt>
                <c:pt idx="25">
                  <c:v>1867.0</c:v>
                </c:pt>
                <c:pt idx="26">
                  <c:v>1868.0</c:v>
                </c:pt>
                <c:pt idx="27">
                  <c:v>1869.0</c:v>
                </c:pt>
                <c:pt idx="28">
                  <c:v>1870.0</c:v>
                </c:pt>
                <c:pt idx="29">
                  <c:v>1871.0</c:v>
                </c:pt>
                <c:pt idx="30">
                  <c:v>1872.0</c:v>
                </c:pt>
                <c:pt idx="31">
                  <c:v>1873.0</c:v>
                </c:pt>
                <c:pt idx="32">
                  <c:v>1874.0</c:v>
                </c:pt>
                <c:pt idx="33">
                  <c:v>1875.0</c:v>
                </c:pt>
                <c:pt idx="34">
                  <c:v>1876.0</c:v>
                </c:pt>
                <c:pt idx="35">
                  <c:v>1877.0</c:v>
                </c:pt>
                <c:pt idx="36">
                  <c:v>1878.0</c:v>
                </c:pt>
                <c:pt idx="37">
                  <c:v>1879.0</c:v>
                </c:pt>
                <c:pt idx="38">
                  <c:v>1880.0</c:v>
                </c:pt>
                <c:pt idx="39">
                  <c:v>1881.0</c:v>
                </c:pt>
                <c:pt idx="40">
                  <c:v>1882.0</c:v>
                </c:pt>
                <c:pt idx="41">
                  <c:v>1883.0</c:v>
                </c:pt>
                <c:pt idx="42">
                  <c:v>1884.0</c:v>
                </c:pt>
                <c:pt idx="43">
                  <c:v>1885.0</c:v>
                </c:pt>
                <c:pt idx="44">
                  <c:v>1886.0</c:v>
                </c:pt>
                <c:pt idx="45">
                  <c:v>1887.0</c:v>
                </c:pt>
                <c:pt idx="46">
                  <c:v>1888.0</c:v>
                </c:pt>
                <c:pt idx="47">
                  <c:v>1889.0</c:v>
                </c:pt>
                <c:pt idx="48">
                  <c:v>1890.0</c:v>
                </c:pt>
                <c:pt idx="49">
                  <c:v>1891.0</c:v>
                </c:pt>
                <c:pt idx="50">
                  <c:v>1892.0</c:v>
                </c:pt>
                <c:pt idx="51">
                  <c:v>1893.0</c:v>
                </c:pt>
                <c:pt idx="52">
                  <c:v>1894.0</c:v>
                </c:pt>
                <c:pt idx="53">
                  <c:v>1895.0</c:v>
                </c:pt>
                <c:pt idx="54">
                  <c:v>1896.0</c:v>
                </c:pt>
                <c:pt idx="55">
                  <c:v>1897.0</c:v>
                </c:pt>
                <c:pt idx="56">
                  <c:v>1898.0</c:v>
                </c:pt>
                <c:pt idx="57">
                  <c:v>1899.0</c:v>
                </c:pt>
                <c:pt idx="58">
                  <c:v>1900.0</c:v>
                </c:pt>
                <c:pt idx="59">
                  <c:v>1901.0</c:v>
                </c:pt>
                <c:pt idx="60">
                  <c:v>1902.0</c:v>
                </c:pt>
                <c:pt idx="61">
                  <c:v>1903.0</c:v>
                </c:pt>
                <c:pt idx="62">
                  <c:v>1904.0</c:v>
                </c:pt>
                <c:pt idx="63">
                  <c:v>1905.0</c:v>
                </c:pt>
                <c:pt idx="64">
                  <c:v>1906.0</c:v>
                </c:pt>
                <c:pt idx="65">
                  <c:v>1907.0</c:v>
                </c:pt>
                <c:pt idx="66">
                  <c:v>1908.0</c:v>
                </c:pt>
                <c:pt idx="67">
                  <c:v>1909.0</c:v>
                </c:pt>
                <c:pt idx="68">
                  <c:v>1910.0</c:v>
                </c:pt>
                <c:pt idx="69">
                  <c:v>1911.0</c:v>
                </c:pt>
                <c:pt idx="70">
                  <c:v>1912.0</c:v>
                </c:pt>
                <c:pt idx="71">
                  <c:v>1913.0</c:v>
                </c:pt>
                <c:pt idx="72">
                  <c:v>1914.0</c:v>
                </c:pt>
                <c:pt idx="73">
                  <c:v>1915.0</c:v>
                </c:pt>
                <c:pt idx="74">
                  <c:v>1916.0</c:v>
                </c:pt>
                <c:pt idx="75">
                  <c:v>1917.0</c:v>
                </c:pt>
                <c:pt idx="76">
                  <c:v>1918.0</c:v>
                </c:pt>
                <c:pt idx="77">
                  <c:v>1919.0</c:v>
                </c:pt>
                <c:pt idx="78">
                  <c:v>1920.0</c:v>
                </c:pt>
                <c:pt idx="79">
                  <c:v>1921.0</c:v>
                </c:pt>
                <c:pt idx="80">
                  <c:v>1922.0</c:v>
                </c:pt>
                <c:pt idx="81">
                  <c:v>1923.0</c:v>
                </c:pt>
                <c:pt idx="82">
                  <c:v>1924.0</c:v>
                </c:pt>
                <c:pt idx="83">
                  <c:v>1925.0</c:v>
                </c:pt>
                <c:pt idx="84">
                  <c:v>1926.0</c:v>
                </c:pt>
                <c:pt idx="85">
                  <c:v>1927.0</c:v>
                </c:pt>
                <c:pt idx="86">
                  <c:v>1928.0</c:v>
                </c:pt>
                <c:pt idx="87">
                  <c:v>1929.0</c:v>
                </c:pt>
                <c:pt idx="88">
                  <c:v>1930.0</c:v>
                </c:pt>
                <c:pt idx="89">
                  <c:v>1931.0</c:v>
                </c:pt>
                <c:pt idx="90">
                  <c:v>1932.0</c:v>
                </c:pt>
                <c:pt idx="91">
                  <c:v>1933.0</c:v>
                </c:pt>
                <c:pt idx="92">
                  <c:v>1934.0</c:v>
                </c:pt>
                <c:pt idx="93">
                  <c:v>1935.0</c:v>
                </c:pt>
                <c:pt idx="94">
                  <c:v>1936.0</c:v>
                </c:pt>
                <c:pt idx="95">
                  <c:v>1937.0</c:v>
                </c:pt>
                <c:pt idx="96">
                  <c:v>1938.0</c:v>
                </c:pt>
                <c:pt idx="97">
                  <c:v>1939.0</c:v>
                </c:pt>
                <c:pt idx="98">
                  <c:v>1940.0</c:v>
                </c:pt>
                <c:pt idx="99">
                  <c:v>1941.0</c:v>
                </c:pt>
                <c:pt idx="100">
                  <c:v>1942.0</c:v>
                </c:pt>
                <c:pt idx="101">
                  <c:v>1943.0</c:v>
                </c:pt>
                <c:pt idx="102">
                  <c:v>1944.0</c:v>
                </c:pt>
                <c:pt idx="103">
                  <c:v>1945.0</c:v>
                </c:pt>
                <c:pt idx="104">
                  <c:v>1946.0</c:v>
                </c:pt>
                <c:pt idx="105">
                  <c:v>1947.0</c:v>
                </c:pt>
                <c:pt idx="106">
                  <c:v>1948.0</c:v>
                </c:pt>
                <c:pt idx="107">
                  <c:v>1949.0</c:v>
                </c:pt>
                <c:pt idx="108">
                  <c:v>1950.0</c:v>
                </c:pt>
                <c:pt idx="109">
                  <c:v>1951.0</c:v>
                </c:pt>
                <c:pt idx="110">
                  <c:v>1952.0</c:v>
                </c:pt>
                <c:pt idx="111">
                  <c:v>1953.0</c:v>
                </c:pt>
                <c:pt idx="112">
                  <c:v>1954.0</c:v>
                </c:pt>
                <c:pt idx="113">
                  <c:v>1955.0</c:v>
                </c:pt>
                <c:pt idx="114">
                  <c:v>1956.0</c:v>
                </c:pt>
                <c:pt idx="115">
                  <c:v>1957.0</c:v>
                </c:pt>
                <c:pt idx="116">
                  <c:v>1958.0</c:v>
                </c:pt>
                <c:pt idx="117">
                  <c:v>1959.0</c:v>
                </c:pt>
                <c:pt idx="118">
                  <c:v>1960.0</c:v>
                </c:pt>
                <c:pt idx="119">
                  <c:v>1961.0</c:v>
                </c:pt>
                <c:pt idx="120">
                  <c:v>1962.0</c:v>
                </c:pt>
                <c:pt idx="121">
                  <c:v>1963.0</c:v>
                </c:pt>
                <c:pt idx="122">
                  <c:v>1964.0</c:v>
                </c:pt>
                <c:pt idx="123">
                  <c:v>1965.0</c:v>
                </c:pt>
                <c:pt idx="124">
                  <c:v>1966.0</c:v>
                </c:pt>
                <c:pt idx="125">
                  <c:v>1967.0</c:v>
                </c:pt>
                <c:pt idx="126">
                  <c:v>1968.0</c:v>
                </c:pt>
                <c:pt idx="127">
                  <c:v>1969.0</c:v>
                </c:pt>
                <c:pt idx="128">
                  <c:v>1970.0</c:v>
                </c:pt>
                <c:pt idx="129">
                  <c:v>1971.0</c:v>
                </c:pt>
                <c:pt idx="130">
                  <c:v>1972.0</c:v>
                </c:pt>
                <c:pt idx="131">
                  <c:v>1973.0</c:v>
                </c:pt>
                <c:pt idx="132">
                  <c:v>1974.0</c:v>
                </c:pt>
                <c:pt idx="133">
                  <c:v>1975.0</c:v>
                </c:pt>
                <c:pt idx="134">
                  <c:v>1976.0</c:v>
                </c:pt>
                <c:pt idx="135">
                  <c:v>1977.0</c:v>
                </c:pt>
                <c:pt idx="136">
                  <c:v>1978.0</c:v>
                </c:pt>
                <c:pt idx="137">
                  <c:v>1979.0</c:v>
                </c:pt>
                <c:pt idx="138">
                  <c:v>1980.0</c:v>
                </c:pt>
                <c:pt idx="139">
                  <c:v>1981.0</c:v>
                </c:pt>
                <c:pt idx="140">
                  <c:v>1982.0</c:v>
                </c:pt>
                <c:pt idx="141">
                  <c:v>1983.0</c:v>
                </c:pt>
                <c:pt idx="142">
                  <c:v>1984.0</c:v>
                </c:pt>
                <c:pt idx="143">
                  <c:v>1985.0</c:v>
                </c:pt>
                <c:pt idx="144">
                  <c:v>1986.0</c:v>
                </c:pt>
                <c:pt idx="145">
                  <c:v>1987.0</c:v>
                </c:pt>
                <c:pt idx="146">
                  <c:v>1988.0</c:v>
                </c:pt>
                <c:pt idx="147">
                  <c:v>1989.0</c:v>
                </c:pt>
                <c:pt idx="148">
                  <c:v>1990.0</c:v>
                </c:pt>
                <c:pt idx="149">
                  <c:v>1991.0</c:v>
                </c:pt>
                <c:pt idx="150">
                  <c:v>1992.0</c:v>
                </c:pt>
                <c:pt idx="151">
                  <c:v>1993.0</c:v>
                </c:pt>
                <c:pt idx="152">
                  <c:v>1994.0</c:v>
                </c:pt>
                <c:pt idx="153">
                  <c:v>1995.0</c:v>
                </c:pt>
                <c:pt idx="154">
                  <c:v>1996.0</c:v>
                </c:pt>
                <c:pt idx="155">
                  <c:v>1997.0</c:v>
                </c:pt>
                <c:pt idx="156">
                  <c:v>1998.0</c:v>
                </c:pt>
                <c:pt idx="157">
                  <c:v>1999.0</c:v>
                </c:pt>
                <c:pt idx="158">
                  <c:v>2000.0</c:v>
                </c:pt>
                <c:pt idx="159">
                  <c:v>2001.0</c:v>
                </c:pt>
                <c:pt idx="160">
                  <c:v>2002.0</c:v>
                </c:pt>
                <c:pt idx="161">
                  <c:v>2003.0</c:v>
                </c:pt>
                <c:pt idx="162">
                  <c:v>2004.0</c:v>
                </c:pt>
                <c:pt idx="163">
                  <c:v>2005.0</c:v>
                </c:pt>
                <c:pt idx="164">
                  <c:v>2006.0</c:v>
                </c:pt>
                <c:pt idx="165">
                  <c:v>2007.0</c:v>
                </c:pt>
                <c:pt idx="166">
                  <c:v>2008.0</c:v>
                </c:pt>
                <c:pt idx="167">
                  <c:v>2009.0</c:v>
                </c:pt>
                <c:pt idx="168">
                  <c:v>2010.0</c:v>
                </c:pt>
                <c:pt idx="169">
                  <c:v>2011.0</c:v>
                </c:pt>
                <c:pt idx="170">
                  <c:v>2012.0</c:v>
                </c:pt>
                <c:pt idx="171">
                  <c:v>2013.0</c:v>
                </c:pt>
              </c:numCache>
            </c:numRef>
          </c:xVal>
          <c:yVal>
            <c:numRef>
              <c:f>'graph of socexp 1842-2013'!$B$6:$B$177</c:f>
              <c:numCache>
                <c:formatCode>0.0</c:formatCode>
                <c:ptCount val="172"/>
                <c:pt idx="0">
                  <c:v>0.0368337489737517</c:v>
                </c:pt>
                <c:pt idx="1">
                  <c:v>0.0588740611268889</c:v>
                </c:pt>
                <c:pt idx="2">
                  <c:v>0.140811585926411</c:v>
                </c:pt>
                <c:pt idx="3">
                  <c:v>0.187585205785168</c:v>
                </c:pt>
                <c:pt idx="4">
                  <c:v>0.205281382427</c:v>
                </c:pt>
                <c:pt idx="5">
                  <c:v>0.155981141730001</c:v>
                </c:pt>
                <c:pt idx="6">
                  <c:v>0.191975654971195</c:v>
                </c:pt>
                <c:pt idx="7">
                  <c:v>0.198311956412223</c:v>
                </c:pt>
                <c:pt idx="8">
                  <c:v>0.311990213306333</c:v>
                </c:pt>
                <c:pt idx="9">
                  <c:v>0.149954733386426</c:v>
                </c:pt>
                <c:pt idx="10">
                  <c:v>0.179799683058447</c:v>
                </c:pt>
                <c:pt idx="11">
                  <c:v>0.27944297311559</c:v>
                </c:pt>
                <c:pt idx="12">
                  <c:v>0.230629868584081</c:v>
                </c:pt>
                <c:pt idx="13">
                  <c:v>0.288407149446718</c:v>
                </c:pt>
                <c:pt idx="14">
                  <c:v>0.277988579452176</c:v>
                </c:pt>
                <c:pt idx="15">
                  <c:v>0.314127845717307</c:v>
                </c:pt>
                <c:pt idx="16">
                  <c:v>0.394336649065666</c:v>
                </c:pt>
                <c:pt idx="17">
                  <c:v>0.383502962365745</c:v>
                </c:pt>
                <c:pt idx="18">
                  <c:v>0.32586188302101</c:v>
                </c:pt>
                <c:pt idx="19">
                  <c:v>0.334959037441542</c:v>
                </c:pt>
                <c:pt idx="20">
                  <c:v>0.321564006065338</c:v>
                </c:pt>
                <c:pt idx="21">
                  <c:v>0.326585137543055</c:v>
                </c:pt>
                <c:pt idx="22">
                  <c:v>0.344258854721937</c:v>
                </c:pt>
                <c:pt idx="23">
                  <c:v>0.339078429893054</c:v>
                </c:pt>
                <c:pt idx="24">
                  <c:v>0.319713698256971</c:v>
                </c:pt>
                <c:pt idx="25">
                  <c:v>0.349935143564329</c:v>
                </c:pt>
                <c:pt idx="26">
                  <c:v>0.363694542645169</c:v>
                </c:pt>
                <c:pt idx="27">
                  <c:v>0.412058495653414</c:v>
                </c:pt>
                <c:pt idx="28">
                  <c:v>0.39392910740496</c:v>
                </c:pt>
                <c:pt idx="29">
                  <c:v>0.419171464196287</c:v>
                </c:pt>
                <c:pt idx="30">
                  <c:v>0.392153545998021</c:v>
                </c:pt>
                <c:pt idx="31">
                  <c:v>0.442181259682606</c:v>
                </c:pt>
                <c:pt idx="32">
                  <c:v>0.494754652400966</c:v>
                </c:pt>
                <c:pt idx="33">
                  <c:v>0.425354759093608</c:v>
                </c:pt>
                <c:pt idx="34">
                  <c:v>0.455989745716469</c:v>
                </c:pt>
                <c:pt idx="35">
                  <c:v>0.412705525213287</c:v>
                </c:pt>
                <c:pt idx="36">
                  <c:v>0.370712165517007</c:v>
                </c:pt>
                <c:pt idx="37">
                  <c:v>0.279760635277873</c:v>
                </c:pt>
                <c:pt idx="38">
                  <c:v>0.216561260595915</c:v>
                </c:pt>
                <c:pt idx="39">
                  <c:v>0.247707575449456</c:v>
                </c:pt>
                <c:pt idx="40">
                  <c:v>0.3224119562252</c:v>
                </c:pt>
                <c:pt idx="41">
                  <c:v>0.394713197625257</c:v>
                </c:pt>
                <c:pt idx="42">
                  <c:v>0.441304114387136</c:v>
                </c:pt>
                <c:pt idx="43">
                  <c:v>0.464512821953135</c:v>
                </c:pt>
                <c:pt idx="44">
                  <c:v>0.46583820463118</c:v>
                </c:pt>
                <c:pt idx="45">
                  <c:v>0.646104283371813</c:v>
                </c:pt>
                <c:pt idx="46">
                  <c:v>0.837157475667062</c:v>
                </c:pt>
                <c:pt idx="47">
                  <c:v>1.216417459599383</c:v>
                </c:pt>
                <c:pt idx="48">
                  <c:v>1.248534022956804</c:v>
                </c:pt>
                <c:pt idx="49">
                  <c:v>0.512322704160053</c:v>
                </c:pt>
                <c:pt idx="50">
                  <c:v>0.64204527831003</c:v>
                </c:pt>
                <c:pt idx="51">
                  <c:v>0.448454422751273</c:v>
                </c:pt>
                <c:pt idx="52">
                  <c:v>0.459844685747072</c:v>
                </c:pt>
                <c:pt idx="53">
                  <c:v>0.67622627189094</c:v>
                </c:pt>
                <c:pt idx="54">
                  <c:v>0.680768080039713</c:v>
                </c:pt>
                <c:pt idx="55">
                  <c:v>0.673202441243666</c:v>
                </c:pt>
                <c:pt idx="56">
                  <c:v>0.530878375228793</c:v>
                </c:pt>
                <c:pt idx="57">
                  <c:v>0.546968414947824</c:v>
                </c:pt>
                <c:pt idx="58">
                  <c:v>0.727829860570956</c:v>
                </c:pt>
                <c:pt idx="59">
                  <c:v>0.756629473255504</c:v>
                </c:pt>
                <c:pt idx="60">
                  <c:v>0.784461007470464</c:v>
                </c:pt>
                <c:pt idx="61">
                  <c:v>0.923767376516187</c:v>
                </c:pt>
                <c:pt idx="62">
                  <c:v>0.860855085126177</c:v>
                </c:pt>
                <c:pt idx="63">
                  <c:v>1.064305428956833</c:v>
                </c:pt>
                <c:pt idx="64">
                  <c:v>1.006474809857147</c:v>
                </c:pt>
                <c:pt idx="65">
                  <c:v>0.834044135206239</c:v>
                </c:pt>
                <c:pt idx="66">
                  <c:v>0.737843330438034</c:v>
                </c:pt>
                <c:pt idx="67">
                  <c:v>0.900181535386242</c:v>
                </c:pt>
                <c:pt idx="68">
                  <c:v>1.015860187192324</c:v>
                </c:pt>
                <c:pt idx="69">
                  <c:v>1.153847231325722</c:v>
                </c:pt>
                <c:pt idx="70">
                  <c:v>1.329218356871334</c:v>
                </c:pt>
                <c:pt idx="71">
                  <c:v>1.093531235538151</c:v>
                </c:pt>
                <c:pt idx="72">
                  <c:v>1.181910614470275</c:v>
                </c:pt>
                <c:pt idx="73">
                  <c:v>1.070940019519507</c:v>
                </c:pt>
                <c:pt idx="74">
                  <c:v>0.855195106272311</c:v>
                </c:pt>
                <c:pt idx="75">
                  <c:v>0.847301497026321</c:v>
                </c:pt>
                <c:pt idx="76">
                  <c:v>0.888635532997865</c:v>
                </c:pt>
                <c:pt idx="77">
                  <c:v>0.832859373003232</c:v>
                </c:pt>
                <c:pt idx="78">
                  <c:v>0.910572933362517</c:v>
                </c:pt>
                <c:pt idx="79">
                  <c:v>1.191461783084869</c:v>
                </c:pt>
                <c:pt idx="80">
                  <c:v>1.298852011157013</c:v>
                </c:pt>
                <c:pt idx="81">
                  <c:v>1.234375738803309</c:v>
                </c:pt>
                <c:pt idx="82">
                  <c:v>1.10251796540456</c:v>
                </c:pt>
                <c:pt idx="83">
                  <c:v>1.248114505802444</c:v>
                </c:pt>
                <c:pt idx="84">
                  <c:v>1.923622403590216</c:v>
                </c:pt>
                <c:pt idx="85">
                  <c:v>1.738680476957097</c:v>
                </c:pt>
                <c:pt idx="86">
                  <c:v>1.397978762987015</c:v>
                </c:pt>
                <c:pt idx="87">
                  <c:v>1.524678674627688</c:v>
                </c:pt>
                <c:pt idx="88">
                  <c:v>1.854414775294648</c:v>
                </c:pt>
                <c:pt idx="89">
                  <c:v>1.799667437041401</c:v>
                </c:pt>
                <c:pt idx="90">
                  <c:v>1.677960933922878</c:v>
                </c:pt>
                <c:pt idx="91">
                  <c:v>1.748710544048467</c:v>
                </c:pt>
                <c:pt idx="92">
                  <c:v>1.650153205055751</c:v>
                </c:pt>
                <c:pt idx="93">
                  <c:v>2.250619878254164</c:v>
                </c:pt>
                <c:pt idx="94">
                  <c:v>2.236470182723014</c:v>
                </c:pt>
                <c:pt idx="95">
                  <c:v>1.836404519279826</c:v>
                </c:pt>
                <c:pt idx="96">
                  <c:v>2.050085951181907</c:v>
                </c:pt>
                <c:pt idx="97">
                  <c:v>2.313241911476535</c:v>
                </c:pt>
                <c:pt idx="98">
                  <c:v>1.653674361260971</c:v>
                </c:pt>
                <c:pt idx="99">
                  <c:v>2.382645788300009</c:v>
                </c:pt>
                <c:pt idx="100">
                  <c:v>1.949218063442115</c:v>
                </c:pt>
                <c:pt idx="101">
                  <c:v>2.319272866971667</c:v>
                </c:pt>
                <c:pt idx="102">
                  <c:v>2.308394682496642</c:v>
                </c:pt>
                <c:pt idx="103">
                  <c:v>2.16188093648847</c:v>
                </c:pt>
                <c:pt idx="104">
                  <c:v>2.09110624154208</c:v>
                </c:pt>
                <c:pt idx="105">
                  <c:v>2.253056585196838</c:v>
                </c:pt>
                <c:pt idx="106">
                  <c:v>1.967312113914906</c:v>
                </c:pt>
                <c:pt idx="107">
                  <c:v>2.041019535747106</c:v>
                </c:pt>
                <c:pt idx="108">
                  <c:v>2.079011183376366</c:v>
                </c:pt>
                <c:pt idx="109">
                  <c:v>2.099354846696323</c:v>
                </c:pt>
                <c:pt idx="110">
                  <c:v>2.431078379364142</c:v>
                </c:pt>
                <c:pt idx="111">
                  <c:v>2.363278938106573</c:v>
                </c:pt>
                <c:pt idx="112">
                  <c:v>1.755776384461333</c:v>
                </c:pt>
                <c:pt idx="113">
                  <c:v>1.481749163675776</c:v>
                </c:pt>
                <c:pt idx="114">
                  <c:v>1.856980480835167</c:v>
                </c:pt>
                <c:pt idx="115">
                  <c:v>2.760897362825283</c:v>
                </c:pt>
                <c:pt idx="116">
                  <c:v>2.380303389080183</c:v>
                </c:pt>
                <c:pt idx="117">
                  <c:v>2.295778631404079</c:v>
                </c:pt>
                <c:pt idx="118">
                  <c:v>2.151060626097194</c:v>
                </c:pt>
                <c:pt idx="119">
                  <c:v>2.642940689776511</c:v>
                </c:pt>
                <c:pt idx="120">
                  <c:v>2.996407855870893</c:v>
                </c:pt>
                <c:pt idx="121">
                  <c:v>2.78787132847199</c:v>
                </c:pt>
                <c:pt idx="122">
                  <c:v>2.969871234455252</c:v>
                </c:pt>
                <c:pt idx="123">
                  <c:v>3.223608107406589</c:v>
                </c:pt>
                <c:pt idx="124">
                  <c:v>2.957130166391156</c:v>
                </c:pt>
                <c:pt idx="125">
                  <c:v>2.873095364826409</c:v>
                </c:pt>
                <c:pt idx="126">
                  <c:v>3.123916575317627</c:v>
                </c:pt>
                <c:pt idx="127">
                  <c:v>3.399950438040262</c:v>
                </c:pt>
                <c:pt idx="128">
                  <c:v>3.788776329292704</c:v>
                </c:pt>
                <c:pt idx="129">
                  <c:v>4.847336961229811</c:v>
                </c:pt>
                <c:pt idx="130">
                  <c:v>8.136355956745403</c:v>
                </c:pt>
                <c:pt idx="131">
                  <c:v>4.434283407130262</c:v>
                </c:pt>
                <c:pt idx="132">
                  <c:v>4.395227982886723</c:v>
                </c:pt>
                <c:pt idx="133">
                  <c:v>4.170408337326903</c:v>
                </c:pt>
                <c:pt idx="134">
                  <c:v>2.971318959771843</c:v>
                </c:pt>
                <c:pt idx="135">
                  <c:v>2.880351042910935</c:v>
                </c:pt>
                <c:pt idx="136">
                  <c:v>2.890734804581515</c:v>
                </c:pt>
                <c:pt idx="137">
                  <c:v>3.073865398239119</c:v>
                </c:pt>
                <c:pt idx="138">
                  <c:v>2.725392439566715</c:v>
                </c:pt>
                <c:pt idx="139">
                  <c:v>3.350790304802351</c:v>
                </c:pt>
                <c:pt idx="140">
                  <c:v>3.968149793187405</c:v>
                </c:pt>
                <c:pt idx="141">
                  <c:v>3.58028790267687</c:v>
                </c:pt>
                <c:pt idx="142">
                  <c:v>3.575124600890396</c:v>
                </c:pt>
                <c:pt idx="143">
                  <c:v>3.373141325664656</c:v>
                </c:pt>
                <c:pt idx="144">
                  <c:v>2.782096337432738</c:v>
                </c:pt>
                <c:pt idx="145">
                  <c:v>3.173133594802937</c:v>
                </c:pt>
                <c:pt idx="146">
                  <c:v>2.745197746663641</c:v>
                </c:pt>
                <c:pt idx="147">
                  <c:v>2.536705929986938</c:v>
                </c:pt>
                <c:pt idx="148">
                  <c:v>2.407247651475211</c:v>
                </c:pt>
                <c:pt idx="149">
                  <c:v>2.515650884336286</c:v>
                </c:pt>
                <c:pt idx="150">
                  <c:v>2.633511437068153</c:v>
                </c:pt>
                <c:pt idx="151">
                  <c:v>2.696078189789932</c:v>
                </c:pt>
                <c:pt idx="152">
                  <c:v>2.725208603536364</c:v>
                </c:pt>
                <c:pt idx="153">
                  <c:v>2.696976176280077</c:v>
                </c:pt>
                <c:pt idx="154">
                  <c:v>2.963768759338261</c:v>
                </c:pt>
                <c:pt idx="155">
                  <c:v>3.117240281667417</c:v>
                </c:pt>
                <c:pt idx="156">
                  <c:v>3.468798145452601</c:v>
                </c:pt>
                <c:pt idx="157">
                  <c:v>3.771637058918422</c:v>
                </c:pt>
                <c:pt idx="158">
                  <c:v>3.894251552337137</c:v>
                </c:pt>
                <c:pt idx="159">
                  <c:v>3.883819825947938</c:v>
                </c:pt>
                <c:pt idx="160">
                  <c:v>3.99057204123133</c:v>
                </c:pt>
                <c:pt idx="161">
                  <c:v>3.769746160435026</c:v>
                </c:pt>
                <c:pt idx="162">
                  <c:v>3.621448895929937</c:v>
                </c:pt>
                <c:pt idx="163">
                  <c:v>3.292934779969671</c:v>
                </c:pt>
                <c:pt idx="164">
                  <c:v>3.064673427448743</c:v>
                </c:pt>
                <c:pt idx="165">
                  <c:v>3.271324866759767</c:v>
                </c:pt>
                <c:pt idx="166">
                  <c:v>3.752491850001243</c:v>
                </c:pt>
                <c:pt idx="167">
                  <c:v>4.25009763009368</c:v>
                </c:pt>
                <c:pt idx="168">
                  <c:v>3.996567426747643</c:v>
                </c:pt>
                <c:pt idx="169">
                  <c:v>3.869041033624233</c:v>
                </c:pt>
                <c:pt idx="170">
                  <c:v>4.057493760413551</c:v>
                </c:pt>
                <c:pt idx="171">
                  <c:v>4.263576277567782</c:v>
                </c:pt>
              </c:numCache>
            </c:numRef>
          </c:yVal>
        </c:ser>
        <c:ser>
          <c:idx val="1"/>
          <c:order val="1"/>
          <c:tx>
            <c:strRef>
              <c:f>'graph of socexp 1842-2013'!$C$5</c:f>
              <c:strCache>
                <c:ptCount val="1"/>
                <c:pt idx="0">
                  <c:v>pub health</c:v>
                </c:pt>
              </c:strCache>
            </c:strRef>
          </c:tx>
          <c:spPr>
            <a:ln w="9525"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'graph of socexp 1842-2013'!$A$6:$A$177</c:f>
              <c:numCache>
                <c:formatCode>General</c:formatCode>
                <c:ptCount val="172"/>
                <c:pt idx="0">
                  <c:v>1842.0</c:v>
                </c:pt>
                <c:pt idx="1">
                  <c:v>1843.0</c:v>
                </c:pt>
                <c:pt idx="2">
                  <c:v>1844.0</c:v>
                </c:pt>
                <c:pt idx="3">
                  <c:v>1845.0</c:v>
                </c:pt>
                <c:pt idx="4">
                  <c:v>1846.0</c:v>
                </c:pt>
                <c:pt idx="5">
                  <c:v>1847.0</c:v>
                </c:pt>
                <c:pt idx="6">
                  <c:v>1848.0</c:v>
                </c:pt>
                <c:pt idx="7">
                  <c:v>1849.0</c:v>
                </c:pt>
                <c:pt idx="8">
                  <c:v>1850.0</c:v>
                </c:pt>
                <c:pt idx="9">
                  <c:v>1851.0</c:v>
                </c:pt>
                <c:pt idx="10">
                  <c:v>1852.0</c:v>
                </c:pt>
                <c:pt idx="11">
                  <c:v>1853.0</c:v>
                </c:pt>
                <c:pt idx="12">
                  <c:v>1854.0</c:v>
                </c:pt>
                <c:pt idx="13">
                  <c:v>1855.0</c:v>
                </c:pt>
                <c:pt idx="14">
                  <c:v>1856.0</c:v>
                </c:pt>
                <c:pt idx="15">
                  <c:v>1857.0</c:v>
                </c:pt>
                <c:pt idx="16">
                  <c:v>1858.0</c:v>
                </c:pt>
                <c:pt idx="17">
                  <c:v>1859.0</c:v>
                </c:pt>
                <c:pt idx="18">
                  <c:v>1860.0</c:v>
                </c:pt>
                <c:pt idx="19">
                  <c:v>1861.0</c:v>
                </c:pt>
                <c:pt idx="20">
                  <c:v>1862.0</c:v>
                </c:pt>
                <c:pt idx="21">
                  <c:v>1863.0</c:v>
                </c:pt>
                <c:pt idx="22">
                  <c:v>1864.0</c:v>
                </c:pt>
                <c:pt idx="23">
                  <c:v>1865.0</c:v>
                </c:pt>
                <c:pt idx="24">
                  <c:v>1866.0</c:v>
                </c:pt>
                <c:pt idx="25">
                  <c:v>1867.0</c:v>
                </c:pt>
                <c:pt idx="26">
                  <c:v>1868.0</c:v>
                </c:pt>
                <c:pt idx="27">
                  <c:v>1869.0</c:v>
                </c:pt>
                <c:pt idx="28">
                  <c:v>1870.0</c:v>
                </c:pt>
                <c:pt idx="29">
                  <c:v>1871.0</c:v>
                </c:pt>
                <c:pt idx="30">
                  <c:v>1872.0</c:v>
                </c:pt>
                <c:pt idx="31">
                  <c:v>1873.0</c:v>
                </c:pt>
                <c:pt idx="32">
                  <c:v>1874.0</c:v>
                </c:pt>
                <c:pt idx="33">
                  <c:v>1875.0</c:v>
                </c:pt>
                <c:pt idx="34">
                  <c:v>1876.0</c:v>
                </c:pt>
                <c:pt idx="35">
                  <c:v>1877.0</c:v>
                </c:pt>
                <c:pt idx="36">
                  <c:v>1878.0</c:v>
                </c:pt>
                <c:pt idx="37">
                  <c:v>1879.0</c:v>
                </c:pt>
                <c:pt idx="38">
                  <c:v>1880.0</c:v>
                </c:pt>
                <c:pt idx="39">
                  <c:v>1881.0</c:v>
                </c:pt>
                <c:pt idx="40">
                  <c:v>1882.0</c:v>
                </c:pt>
                <c:pt idx="41">
                  <c:v>1883.0</c:v>
                </c:pt>
                <c:pt idx="42">
                  <c:v>1884.0</c:v>
                </c:pt>
                <c:pt idx="43">
                  <c:v>1885.0</c:v>
                </c:pt>
                <c:pt idx="44">
                  <c:v>1886.0</c:v>
                </c:pt>
                <c:pt idx="45">
                  <c:v>1887.0</c:v>
                </c:pt>
                <c:pt idx="46">
                  <c:v>1888.0</c:v>
                </c:pt>
                <c:pt idx="47">
                  <c:v>1889.0</c:v>
                </c:pt>
                <c:pt idx="48">
                  <c:v>1890.0</c:v>
                </c:pt>
                <c:pt idx="49">
                  <c:v>1891.0</c:v>
                </c:pt>
                <c:pt idx="50">
                  <c:v>1892.0</c:v>
                </c:pt>
                <c:pt idx="51">
                  <c:v>1893.0</c:v>
                </c:pt>
                <c:pt idx="52">
                  <c:v>1894.0</c:v>
                </c:pt>
                <c:pt idx="53">
                  <c:v>1895.0</c:v>
                </c:pt>
                <c:pt idx="54">
                  <c:v>1896.0</c:v>
                </c:pt>
                <c:pt idx="55">
                  <c:v>1897.0</c:v>
                </c:pt>
                <c:pt idx="56">
                  <c:v>1898.0</c:v>
                </c:pt>
                <c:pt idx="57">
                  <c:v>1899.0</c:v>
                </c:pt>
                <c:pt idx="58">
                  <c:v>1900.0</c:v>
                </c:pt>
                <c:pt idx="59">
                  <c:v>1901.0</c:v>
                </c:pt>
                <c:pt idx="60">
                  <c:v>1902.0</c:v>
                </c:pt>
                <c:pt idx="61">
                  <c:v>1903.0</c:v>
                </c:pt>
                <c:pt idx="62">
                  <c:v>1904.0</c:v>
                </c:pt>
                <c:pt idx="63">
                  <c:v>1905.0</c:v>
                </c:pt>
                <c:pt idx="64">
                  <c:v>1906.0</c:v>
                </c:pt>
                <c:pt idx="65">
                  <c:v>1907.0</c:v>
                </c:pt>
                <c:pt idx="66">
                  <c:v>1908.0</c:v>
                </c:pt>
                <c:pt idx="67">
                  <c:v>1909.0</c:v>
                </c:pt>
                <c:pt idx="68">
                  <c:v>1910.0</c:v>
                </c:pt>
                <c:pt idx="69">
                  <c:v>1911.0</c:v>
                </c:pt>
                <c:pt idx="70">
                  <c:v>1912.0</c:v>
                </c:pt>
                <c:pt idx="71">
                  <c:v>1913.0</c:v>
                </c:pt>
                <c:pt idx="72">
                  <c:v>1914.0</c:v>
                </c:pt>
                <c:pt idx="73">
                  <c:v>1915.0</c:v>
                </c:pt>
                <c:pt idx="74">
                  <c:v>1916.0</c:v>
                </c:pt>
                <c:pt idx="75">
                  <c:v>1917.0</c:v>
                </c:pt>
                <c:pt idx="76">
                  <c:v>1918.0</c:v>
                </c:pt>
                <c:pt idx="77">
                  <c:v>1919.0</c:v>
                </c:pt>
                <c:pt idx="78">
                  <c:v>1920.0</c:v>
                </c:pt>
                <c:pt idx="79">
                  <c:v>1921.0</c:v>
                </c:pt>
                <c:pt idx="80">
                  <c:v>1922.0</c:v>
                </c:pt>
                <c:pt idx="81">
                  <c:v>1923.0</c:v>
                </c:pt>
                <c:pt idx="82">
                  <c:v>1924.0</c:v>
                </c:pt>
                <c:pt idx="83">
                  <c:v>1925.0</c:v>
                </c:pt>
                <c:pt idx="84">
                  <c:v>1926.0</c:v>
                </c:pt>
                <c:pt idx="85">
                  <c:v>1927.0</c:v>
                </c:pt>
                <c:pt idx="86">
                  <c:v>1928.0</c:v>
                </c:pt>
                <c:pt idx="87">
                  <c:v>1929.0</c:v>
                </c:pt>
                <c:pt idx="88">
                  <c:v>1930.0</c:v>
                </c:pt>
                <c:pt idx="89">
                  <c:v>1931.0</c:v>
                </c:pt>
                <c:pt idx="90">
                  <c:v>1932.0</c:v>
                </c:pt>
                <c:pt idx="91">
                  <c:v>1933.0</c:v>
                </c:pt>
                <c:pt idx="92">
                  <c:v>1934.0</c:v>
                </c:pt>
                <c:pt idx="93">
                  <c:v>1935.0</c:v>
                </c:pt>
                <c:pt idx="94">
                  <c:v>1936.0</c:v>
                </c:pt>
                <c:pt idx="95">
                  <c:v>1937.0</c:v>
                </c:pt>
                <c:pt idx="96">
                  <c:v>1938.0</c:v>
                </c:pt>
                <c:pt idx="97">
                  <c:v>1939.0</c:v>
                </c:pt>
                <c:pt idx="98">
                  <c:v>1940.0</c:v>
                </c:pt>
                <c:pt idx="99">
                  <c:v>1941.0</c:v>
                </c:pt>
                <c:pt idx="100">
                  <c:v>1942.0</c:v>
                </c:pt>
                <c:pt idx="101">
                  <c:v>1943.0</c:v>
                </c:pt>
                <c:pt idx="102">
                  <c:v>1944.0</c:v>
                </c:pt>
                <c:pt idx="103">
                  <c:v>1945.0</c:v>
                </c:pt>
                <c:pt idx="104">
                  <c:v>1946.0</c:v>
                </c:pt>
                <c:pt idx="105">
                  <c:v>1947.0</c:v>
                </c:pt>
                <c:pt idx="106">
                  <c:v>1948.0</c:v>
                </c:pt>
                <c:pt idx="107">
                  <c:v>1949.0</c:v>
                </c:pt>
                <c:pt idx="108">
                  <c:v>1950.0</c:v>
                </c:pt>
                <c:pt idx="109">
                  <c:v>1951.0</c:v>
                </c:pt>
                <c:pt idx="110">
                  <c:v>1952.0</c:v>
                </c:pt>
                <c:pt idx="111">
                  <c:v>1953.0</c:v>
                </c:pt>
                <c:pt idx="112">
                  <c:v>1954.0</c:v>
                </c:pt>
                <c:pt idx="113">
                  <c:v>1955.0</c:v>
                </c:pt>
                <c:pt idx="114">
                  <c:v>1956.0</c:v>
                </c:pt>
                <c:pt idx="115">
                  <c:v>1957.0</c:v>
                </c:pt>
                <c:pt idx="116">
                  <c:v>1958.0</c:v>
                </c:pt>
                <c:pt idx="117">
                  <c:v>1959.0</c:v>
                </c:pt>
                <c:pt idx="118">
                  <c:v>1960.0</c:v>
                </c:pt>
                <c:pt idx="119">
                  <c:v>1961.0</c:v>
                </c:pt>
                <c:pt idx="120">
                  <c:v>1962.0</c:v>
                </c:pt>
                <c:pt idx="121">
                  <c:v>1963.0</c:v>
                </c:pt>
                <c:pt idx="122">
                  <c:v>1964.0</c:v>
                </c:pt>
                <c:pt idx="123">
                  <c:v>1965.0</c:v>
                </c:pt>
                <c:pt idx="124">
                  <c:v>1966.0</c:v>
                </c:pt>
                <c:pt idx="125">
                  <c:v>1967.0</c:v>
                </c:pt>
                <c:pt idx="126">
                  <c:v>1968.0</c:v>
                </c:pt>
                <c:pt idx="127">
                  <c:v>1969.0</c:v>
                </c:pt>
                <c:pt idx="128">
                  <c:v>1970.0</c:v>
                </c:pt>
                <c:pt idx="129">
                  <c:v>1971.0</c:v>
                </c:pt>
                <c:pt idx="130">
                  <c:v>1972.0</c:v>
                </c:pt>
                <c:pt idx="131">
                  <c:v>1973.0</c:v>
                </c:pt>
                <c:pt idx="132">
                  <c:v>1974.0</c:v>
                </c:pt>
                <c:pt idx="133">
                  <c:v>1975.0</c:v>
                </c:pt>
                <c:pt idx="134">
                  <c:v>1976.0</c:v>
                </c:pt>
                <c:pt idx="135">
                  <c:v>1977.0</c:v>
                </c:pt>
                <c:pt idx="136">
                  <c:v>1978.0</c:v>
                </c:pt>
                <c:pt idx="137">
                  <c:v>1979.0</c:v>
                </c:pt>
                <c:pt idx="138">
                  <c:v>1980.0</c:v>
                </c:pt>
                <c:pt idx="139">
                  <c:v>1981.0</c:v>
                </c:pt>
                <c:pt idx="140">
                  <c:v>1982.0</c:v>
                </c:pt>
                <c:pt idx="141">
                  <c:v>1983.0</c:v>
                </c:pt>
                <c:pt idx="142">
                  <c:v>1984.0</c:v>
                </c:pt>
                <c:pt idx="143">
                  <c:v>1985.0</c:v>
                </c:pt>
                <c:pt idx="144">
                  <c:v>1986.0</c:v>
                </c:pt>
                <c:pt idx="145">
                  <c:v>1987.0</c:v>
                </c:pt>
                <c:pt idx="146">
                  <c:v>1988.0</c:v>
                </c:pt>
                <c:pt idx="147">
                  <c:v>1989.0</c:v>
                </c:pt>
                <c:pt idx="148">
                  <c:v>1990.0</c:v>
                </c:pt>
                <c:pt idx="149">
                  <c:v>1991.0</c:v>
                </c:pt>
                <c:pt idx="150">
                  <c:v>1992.0</c:v>
                </c:pt>
                <c:pt idx="151">
                  <c:v>1993.0</c:v>
                </c:pt>
                <c:pt idx="152">
                  <c:v>1994.0</c:v>
                </c:pt>
                <c:pt idx="153">
                  <c:v>1995.0</c:v>
                </c:pt>
                <c:pt idx="154">
                  <c:v>1996.0</c:v>
                </c:pt>
                <c:pt idx="155">
                  <c:v>1997.0</c:v>
                </c:pt>
                <c:pt idx="156">
                  <c:v>1998.0</c:v>
                </c:pt>
                <c:pt idx="157">
                  <c:v>1999.0</c:v>
                </c:pt>
                <c:pt idx="158">
                  <c:v>2000.0</c:v>
                </c:pt>
                <c:pt idx="159">
                  <c:v>2001.0</c:v>
                </c:pt>
                <c:pt idx="160">
                  <c:v>2002.0</c:v>
                </c:pt>
                <c:pt idx="161">
                  <c:v>2003.0</c:v>
                </c:pt>
                <c:pt idx="162">
                  <c:v>2004.0</c:v>
                </c:pt>
                <c:pt idx="163">
                  <c:v>2005.0</c:v>
                </c:pt>
                <c:pt idx="164">
                  <c:v>2006.0</c:v>
                </c:pt>
                <c:pt idx="165">
                  <c:v>2007.0</c:v>
                </c:pt>
                <c:pt idx="166">
                  <c:v>2008.0</c:v>
                </c:pt>
                <c:pt idx="167">
                  <c:v>2009.0</c:v>
                </c:pt>
                <c:pt idx="168">
                  <c:v>2010.0</c:v>
                </c:pt>
                <c:pt idx="169">
                  <c:v>2011.0</c:v>
                </c:pt>
                <c:pt idx="170">
                  <c:v>2012.0</c:v>
                </c:pt>
                <c:pt idx="171">
                  <c:v>2013.0</c:v>
                </c:pt>
              </c:numCache>
            </c:numRef>
          </c:xVal>
          <c:yVal>
            <c:numRef>
              <c:f>'graph of socexp 1842-2013'!$C$6:$C$177</c:f>
              <c:numCache>
                <c:formatCode>0.0</c:formatCode>
                <c:ptCount val="172"/>
                <c:pt idx="0">
                  <c:v>0.0368337489737517</c:v>
                </c:pt>
                <c:pt idx="1">
                  <c:v>0.0588740611268889</c:v>
                </c:pt>
                <c:pt idx="2">
                  <c:v>0.140811585926411</c:v>
                </c:pt>
                <c:pt idx="3">
                  <c:v>0.187585205785168</c:v>
                </c:pt>
                <c:pt idx="4">
                  <c:v>0.205281382427</c:v>
                </c:pt>
                <c:pt idx="5">
                  <c:v>0.155981141730001</c:v>
                </c:pt>
                <c:pt idx="6">
                  <c:v>0.191975654971195</c:v>
                </c:pt>
                <c:pt idx="7">
                  <c:v>0.198311956412223</c:v>
                </c:pt>
                <c:pt idx="8">
                  <c:v>0.311990213306333</c:v>
                </c:pt>
                <c:pt idx="9">
                  <c:v>0.149954733386426</c:v>
                </c:pt>
                <c:pt idx="10">
                  <c:v>0.179799683058447</c:v>
                </c:pt>
                <c:pt idx="11">
                  <c:v>0.27944297311559</c:v>
                </c:pt>
                <c:pt idx="12">
                  <c:v>0.230629868584081</c:v>
                </c:pt>
                <c:pt idx="13">
                  <c:v>0.288407149446718</c:v>
                </c:pt>
                <c:pt idx="14">
                  <c:v>0.277988579452176</c:v>
                </c:pt>
                <c:pt idx="15">
                  <c:v>0.314127845717307</c:v>
                </c:pt>
                <c:pt idx="16">
                  <c:v>0.394336649065666</c:v>
                </c:pt>
                <c:pt idx="17">
                  <c:v>0.383502962365745</c:v>
                </c:pt>
                <c:pt idx="18">
                  <c:v>0.32586188302101</c:v>
                </c:pt>
                <c:pt idx="19">
                  <c:v>0.334959037441542</c:v>
                </c:pt>
                <c:pt idx="20">
                  <c:v>0.321564006065338</c:v>
                </c:pt>
                <c:pt idx="21">
                  <c:v>0.326585137543055</c:v>
                </c:pt>
                <c:pt idx="22">
                  <c:v>0.344258854721937</c:v>
                </c:pt>
                <c:pt idx="23">
                  <c:v>0.339078429893054</c:v>
                </c:pt>
                <c:pt idx="24">
                  <c:v>0.319713698256971</c:v>
                </c:pt>
                <c:pt idx="25">
                  <c:v>0.349935143564329</c:v>
                </c:pt>
                <c:pt idx="26">
                  <c:v>0.363694542645169</c:v>
                </c:pt>
                <c:pt idx="27">
                  <c:v>0.412058495653414</c:v>
                </c:pt>
                <c:pt idx="28">
                  <c:v>0.39392910740496</c:v>
                </c:pt>
                <c:pt idx="29">
                  <c:v>0.419171464196287</c:v>
                </c:pt>
                <c:pt idx="30">
                  <c:v>0.392153545998021</c:v>
                </c:pt>
                <c:pt idx="31">
                  <c:v>0.442181259682606</c:v>
                </c:pt>
                <c:pt idx="32">
                  <c:v>0.494754652400966</c:v>
                </c:pt>
                <c:pt idx="33">
                  <c:v>0.425354759093608</c:v>
                </c:pt>
                <c:pt idx="34">
                  <c:v>0.455989745716469</c:v>
                </c:pt>
                <c:pt idx="35">
                  <c:v>0.412705525213287</c:v>
                </c:pt>
                <c:pt idx="36">
                  <c:v>0.370712165517007</c:v>
                </c:pt>
                <c:pt idx="37">
                  <c:v>0.279760635277873</c:v>
                </c:pt>
                <c:pt idx="38">
                  <c:v>0.216561260595915</c:v>
                </c:pt>
                <c:pt idx="39">
                  <c:v>0.247707575449456</c:v>
                </c:pt>
                <c:pt idx="40">
                  <c:v>0.3224119562252</c:v>
                </c:pt>
                <c:pt idx="41">
                  <c:v>0.394713197625257</c:v>
                </c:pt>
                <c:pt idx="42">
                  <c:v>0.441304114387136</c:v>
                </c:pt>
                <c:pt idx="43">
                  <c:v>0.464512821953135</c:v>
                </c:pt>
                <c:pt idx="44">
                  <c:v>0.46583820463118</c:v>
                </c:pt>
                <c:pt idx="45">
                  <c:v>0.646104283371813</c:v>
                </c:pt>
                <c:pt idx="46">
                  <c:v>0.837157475667062</c:v>
                </c:pt>
                <c:pt idx="47">
                  <c:v>1.216417459599383</c:v>
                </c:pt>
                <c:pt idx="48">
                  <c:v>1.248534022956804</c:v>
                </c:pt>
                <c:pt idx="49">
                  <c:v>0.512322704160053</c:v>
                </c:pt>
                <c:pt idx="50">
                  <c:v>0.64204527831003</c:v>
                </c:pt>
                <c:pt idx="51">
                  <c:v>0.448454422751273</c:v>
                </c:pt>
                <c:pt idx="52">
                  <c:v>0.459844685747072</c:v>
                </c:pt>
                <c:pt idx="53">
                  <c:v>0.67622627189094</c:v>
                </c:pt>
                <c:pt idx="54">
                  <c:v>0.680768080039713</c:v>
                </c:pt>
                <c:pt idx="55">
                  <c:v>0.673202441243666</c:v>
                </c:pt>
                <c:pt idx="56">
                  <c:v>0.530878375228793</c:v>
                </c:pt>
                <c:pt idx="57">
                  <c:v>0.546968414947824</c:v>
                </c:pt>
                <c:pt idx="58">
                  <c:v>0.727829860570956</c:v>
                </c:pt>
                <c:pt idx="59">
                  <c:v>0.756629473255504</c:v>
                </c:pt>
                <c:pt idx="60">
                  <c:v>0.784461007470464</c:v>
                </c:pt>
                <c:pt idx="61">
                  <c:v>0.923767376516187</c:v>
                </c:pt>
                <c:pt idx="62">
                  <c:v>0.860855085126177</c:v>
                </c:pt>
                <c:pt idx="63">
                  <c:v>1.064305428956833</c:v>
                </c:pt>
                <c:pt idx="64">
                  <c:v>1.006474809857147</c:v>
                </c:pt>
                <c:pt idx="65">
                  <c:v>0.834044135206239</c:v>
                </c:pt>
                <c:pt idx="66">
                  <c:v>0.737843330438034</c:v>
                </c:pt>
                <c:pt idx="67">
                  <c:v>0.900181535386242</c:v>
                </c:pt>
                <c:pt idx="68">
                  <c:v>1.015860187192324</c:v>
                </c:pt>
                <c:pt idx="69">
                  <c:v>1.153847231325722</c:v>
                </c:pt>
                <c:pt idx="70">
                  <c:v>1.329218356871334</c:v>
                </c:pt>
                <c:pt idx="71">
                  <c:v>1.093531235538151</c:v>
                </c:pt>
                <c:pt idx="72">
                  <c:v>1.181910614470275</c:v>
                </c:pt>
                <c:pt idx="73">
                  <c:v>1.070940019519507</c:v>
                </c:pt>
                <c:pt idx="74">
                  <c:v>0.855195106272311</c:v>
                </c:pt>
                <c:pt idx="75">
                  <c:v>0.847301497026321</c:v>
                </c:pt>
                <c:pt idx="76">
                  <c:v>0.888635532997865</c:v>
                </c:pt>
                <c:pt idx="77">
                  <c:v>0.832859373003232</c:v>
                </c:pt>
                <c:pt idx="78">
                  <c:v>0.910572933362517</c:v>
                </c:pt>
                <c:pt idx="79">
                  <c:v>1.191461783084869</c:v>
                </c:pt>
                <c:pt idx="80">
                  <c:v>1.298852011157013</c:v>
                </c:pt>
                <c:pt idx="81">
                  <c:v>1.234375738803309</c:v>
                </c:pt>
                <c:pt idx="82">
                  <c:v>1.10251796540456</c:v>
                </c:pt>
                <c:pt idx="83">
                  <c:v>1.248114505802444</c:v>
                </c:pt>
                <c:pt idx="84">
                  <c:v>1.923622403590216</c:v>
                </c:pt>
                <c:pt idx="85">
                  <c:v>1.738680476957097</c:v>
                </c:pt>
                <c:pt idx="86">
                  <c:v>1.769514858435452</c:v>
                </c:pt>
                <c:pt idx="87">
                  <c:v>1.907979016699325</c:v>
                </c:pt>
                <c:pt idx="88">
                  <c:v>2.307685365063357</c:v>
                </c:pt>
                <c:pt idx="89">
                  <c:v>1.900633029267311</c:v>
                </c:pt>
                <c:pt idx="90">
                  <c:v>1.958463057760476</c:v>
                </c:pt>
                <c:pt idx="91">
                  <c:v>2.119420852095085</c:v>
                </c:pt>
                <c:pt idx="92">
                  <c:v>2.15098034540743</c:v>
                </c:pt>
                <c:pt idx="93">
                  <c:v>3.204868758250436</c:v>
                </c:pt>
                <c:pt idx="94">
                  <c:v>2.87653662656276</c:v>
                </c:pt>
                <c:pt idx="95">
                  <c:v>2.436225109249412</c:v>
                </c:pt>
                <c:pt idx="96">
                  <c:v>2.820558910912943</c:v>
                </c:pt>
                <c:pt idx="97">
                  <c:v>3.20503970872561</c:v>
                </c:pt>
                <c:pt idx="98">
                  <c:v>2.55968905549318</c:v>
                </c:pt>
                <c:pt idx="99">
                  <c:v>3.316138499183199</c:v>
                </c:pt>
                <c:pt idx="100">
                  <c:v>2.927288183853911</c:v>
                </c:pt>
                <c:pt idx="101">
                  <c:v>3.457918519748663</c:v>
                </c:pt>
                <c:pt idx="102">
                  <c:v>3.338794312264274</c:v>
                </c:pt>
                <c:pt idx="103">
                  <c:v>3.066815682927128</c:v>
                </c:pt>
                <c:pt idx="104">
                  <c:v>2.96785821885612</c:v>
                </c:pt>
                <c:pt idx="105">
                  <c:v>3.116188710806177</c:v>
                </c:pt>
                <c:pt idx="106">
                  <c:v>2.963177925042873</c:v>
                </c:pt>
                <c:pt idx="107">
                  <c:v>2.90933888038209</c:v>
                </c:pt>
                <c:pt idx="108">
                  <c:v>3.008714311968605</c:v>
                </c:pt>
                <c:pt idx="109">
                  <c:v>3.547959257786468</c:v>
                </c:pt>
                <c:pt idx="110">
                  <c:v>4.000573817449469</c:v>
                </c:pt>
                <c:pt idx="111">
                  <c:v>4.057795467211289</c:v>
                </c:pt>
                <c:pt idx="112">
                  <c:v>2.926537718783262</c:v>
                </c:pt>
                <c:pt idx="113">
                  <c:v>2.611054319784967</c:v>
                </c:pt>
                <c:pt idx="114">
                  <c:v>2.926051284738046</c:v>
                </c:pt>
                <c:pt idx="115">
                  <c:v>3.999944910382274</c:v>
                </c:pt>
                <c:pt idx="116">
                  <c:v>3.792034522933375</c:v>
                </c:pt>
                <c:pt idx="117">
                  <c:v>3.697771011664942</c:v>
                </c:pt>
                <c:pt idx="118">
                  <c:v>3.474612523714258</c:v>
                </c:pt>
                <c:pt idx="119">
                  <c:v>4.120146240819347</c:v>
                </c:pt>
                <c:pt idx="120">
                  <c:v>4.812075927400723</c:v>
                </c:pt>
                <c:pt idx="121">
                  <c:v>4.566653552092088</c:v>
                </c:pt>
                <c:pt idx="122">
                  <c:v>4.698449123523984</c:v>
                </c:pt>
                <c:pt idx="123">
                  <c:v>5.138799312136987</c:v>
                </c:pt>
                <c:pt idx="124">
                  <c:v>4.784564533532142</c:v>
                </c:pt>
                <c:pt idx="125">
                  <c:v>4.609922721644322</c:v>
                </c:pt>
                <c:pt idx="126">
                  <c:v>4.521363556973324</c:v>
                </c:pt>
                <c:pt idx="127">
                  <c:v>4.886226148306876</c:v>
                </c:pt>
                <c:pt idx="128">
                  <c:v>5.414003678226323</c:v>
                </c:pt>
                <c:pt idx="129">
                  <c:v>6.965955000433143</c:v>
                </c:pt>
                <c:pt idx="130">
                  <c:v>11.99216003273024</c:v>
                </c:pt>
                <c:pt idx="131">
                  <c:v>7.374561050218274</c:v>
                </c:pt>
                <c:pt idx="132">
                  <c:v>6.479692318484597</c:v>
                </c:pt>
                <c:pt idx="133">
                  <c:v>5.952070381598641</c:v>
                </c:pt>
                <c:pt idx="134">
                  <c:v>4.696035324112563</c:v>
                </c:pt>
                <c:pt idx="135">
                  <c:v>5.874210675102352</c:v>
                </c:pt>
                <c:pt idx="136">
                  <c:v>5.90715716194235</c:v>
                </c:pt>
                <c:pt idx="137">
                  <c:v>6.022275398313264</c:v>
                </c:pt>
                <c:pt idx="138">
                  <c:v>5.518129473405612</c:v>
                </c:pt>
                <c:pt idx="139">
                  <c:v>6.366149443280751</c:v>
                </c:pt>
                <c:pt idx="140">
                  <c:v>7.589123215799327</c:v>
                </c:pt>
                <c:pt idx="141">
                  <c:v>6.813811578274395</c:v>
                </c:pt>
                <c:pt idx="142">
                  <c:v>6.768725378650269</c:v>
                </c:pt>
                <c:pt idx="143">
                  <c:v>6.123288696262988</c:v>
                </c:pt>
                <c:pt idx="144">
                  <c:v>5.133878197405184</c:v>
                </c:pt>
                <c:pt idx="145">
                  <c:v>5.266925548758005</c:v>
                </c:pt>
                <c:pt idx="146">
                  <c:v>4.868442193242973</c:v>
                </c:pt>
                <c:pt idx="147">
                  <c:v>4.526838147086607</c:v>
                </c:pt>
                <c:pt idx="148">
                  <c:v>4.292833004774214</c:v>
                </c:pt>
                <c:pt idx="149">
                  <c:v>4.56144505115075</c:v>
                </c:pt>
                <c:pt idx="150">
                  <c:v>4.811182503112907</c:v>
                </c:pt>
                <c:pt idx="151">
                  <c:v>4.998064740135921</c:v>
                </c:pt>
                <c:pt idx="152">
                  <c:v>5.077148130010554</c:v>
                </c:pt>
                <c:pt idx="153">
                  <c:v>4.868289744299941</c:v>
                </c:pt>
                <c:pt idx="154">
                  <c:v>5.258708662069121</c:v>
                </c:pt>
                <c:pt idx="155">
                  <c:v>5.44005355311592</c:v>
                </c:pt>
                <c:pt idx="156">
                  <c:v>5.978797284844808</c:v>
                </c:pt>
                <c:pt idx="157">
                  <c:v>6.401417218875889</c:v>
                </c:pt>
                <c:pt idx="158">
                  <c:v>6.603063263861193</c:v>
                </c:pt>
                <c:pt idx="159">
                  <c:v>6.853981689187448</c:v>
                </c:pt>
                <c:pt idx="160">
                  <c:v>6.990911224509222</c:v>
                </c:pt>
                <c:pt idx="161">
                  <c:v>6.731740257092719</c:v>
                </c:pt>
                <c:pt idx="162">
                  <c:v>6.442463321754818</c:v>
                </c:pt>
                <c:pt idx="163">
                  <c:v>6.080175535833586</c:v>
                </c:pt>
                <c:pt idx="164">
                  <c:v>5.83912415603117</c:v>
                </c:pt>
                <c:pt idx="165">
                  <c:v>6.237098550054037</c:v>
                </c:pt>
                <c:pt idx="166">
                  <c:v>6.909868828476512</c:v>
                </c:pt>
                <c:pt idx="167">
                  <c:v>8.052376764113958</c:v>
                </c:pt>
                <c:pt idx="168">
                  <c:v>7.537391554787559</c:v>
                </c:pt>
                <c:pt idx="169">
                  <c:v>7.391205451872513</c:v>
                </c:pt>
                <c:pt idx="170">
                  <c:v>7.736705878417091</c:v>
                </c:pt>
                <c:pt idx="171">
                  <c:v>8.07134933863401</c:v>
                </c:pt>
              </c:numCache>
            </c:numRef>
          </c:yVal>
        </c:ser>
        <c:ser>
          <c:idx val="2"/>
          <c:order val="2"/>
          <c:tx>
            <c:strRef>
              <c:f>'graph of socexp 1842-2013'!$D$5</c:f>
              <c:strCache>
                <c:ptCount val="1"/>
                <c:pt idx="0">
                  <c:v>soc sec &amp; other</c:v>
                </c:pt>
              </c:strCache>
            </c:strRef>
          </c:tx>
          <c:spPr>
            <a:ln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none"/>
          </c:marker>
          <c:xVal>
            <c:numRef>
              <c:f>'graph of socexp 1842-2013'!$A$6:$A$177</c:f>
              <c:numCache>
                <c:formatCode>General</c:formatCode>
                <c:ptCount val="172"/>
                <c:pt idx="0">
                  <c:v>1842.0</c:v>
                </c:pt>
                <c:pt idx="1">
                  <c:v>1843.0</c:v>
                </c:pt>
                <c:pt idx="2">
                  <c:v>1844.0</c:v>
                </c:pt>
                <c:pt idx="3">
                  <c:v>1845.0</c:v>
                </c:pt>
                <c:pt idx="4">
                  <c:v>1846.0</c:v>
                </c:pt>
                <c:pt idx="5">
                  <c:v>1847.0</c:v>
                </c:pt>
                <c:pt idx="6">
                  <c:v>1848.0</c:v>
                </c:pt>
                <c:pt idx="7">
                  <c:v>1849.0</c:v>
                </c:pt>
                <c:pt idx="8">
                  <c:v>1850.0</c:v>
                </c:pt>
                <c:pt idx="9">
                  <c:v>1851.0</c:v>
                </c:pt>
                <c:pt idx="10">
                  <c:v>1852.0</c:v>
                </c:pt>
                <c:pt idx="11">
                  <c:v>1853.0</c:v>
                </c:pt>
                <c:pt idx="12">
                  <c:v>1854.0</c:v>
                </c:pt>
                <c:pt idx="13">
                  <c:v>1855.0</c:v>
                </c:pt>
                <c:pt idx="14">
                  <c:v>1856.0</c:v>
                </c:pt>
                <c:pt idx="15">
                  <c:v>1857.0</c:v>
                </c:pt>
                <c:pt idx="16">
                  <c:v>1858.0</c:v>
                </c:pt>
                <c:pt idx="17">
                  <c:v>1859.0</c:v>
                </c:pt>
                <c:pt idx="18">
                  <c:v>1860.0</c:v>
                </c:pt>
                <c:pt idx="19">
                  <c:v>1861.0</c:v>
                </c:pt>
                <c:pt idx="20">
                  <c:v>1862.0</c:v>
                </c:pt>
                <c:pt idx="21">
                  <c:v>1863.0</c:v>
                </c:pt>
                <c:pt idx="22">
                  <c:v>1864.0</c:v>
                </c:pt>
                <c:pt idx="23">
                  <c:v>1865.0</c:v>
                </c:pt>
                <c:pt idx="24">
                  <c:v>1866.0</c:v>
                </c:pt>
                <c:pt idx="25">
                  <c:v>1867.0</c:v>
                </c:pt>
                <c:pt idx="26">
                  <c:v>1868.0</c:v>
                </c:pt>
                <c:pt idx="27">
                  <c:v>1869.0</c:v>
                </c:pt>
                <c:pt idx="28">
                  <c:v>1870.0</c:v>
                </c:pt>
                <c:pt idx="29">
                  <c:v>1871.0</c:v>
                </c:pt>
                <c:pt idx="30">
                  <c:v>1872.0</c:v>
                </c:pt>
                <c:pt idx="31">
                  <c:v>1873.0</c:v>
                </c:pt>
                <c:pt idx="32">
                  <c:v>1874.0</c:v>
                </c:pt>
                <c:pt idx="33">
                  <c:v>1875.0</c:v>
                </c:pt>
                <c:pt idx="34">
                  <c:v>1876.0</c:v>
                </c:pt>
                <c:pt idx="35">
                  <c:v>1877.0</c:v>
                </c:pt>
                <c:pt idx="36">
                  <c:v>1878.0</c:v>
                </c:pt>
                <c:pt idx="37">
                  <c:v>1879.0</c:v>
                </c:pt>
                <c:pt idx="38">
                  <c:v>1880.0</c:v>
                </c:pt>
                <c:pt idx="39">
                  <c:v>1881.0</c:v>
                </c:pt>
                <c:pt idx="40">
                  <c:v>1882.0</c:v>
                </c:pt>
                <c:pt idx="41">
                  <c:v>1883.0</c:v>
                </c:pt>
                <c:pt idx="42">
                  <c:v>1884.0</c:v>
                </c:pt>
                <c:pt idx="43">
                  <c:v>1885.0</c:v>
                </c:pt>
                <c:pt idx="44">
                  <c:v>1886.0</c:v>
                </c:pt>
                <c:pt idx="45">
                  <c:v>1887.0</c:v>
                </c:pt>
                <c:pt idx="46">
                  <c:v>1888.0</c:v>
                </c:pt>
                <c:pt idx="47">
                  <c:v>1889.0</c:v>
                </c:pt>
                <c:pt idx="48">
                  <c:v>1890.0</c:v>
                </c:pt>
                <c:pt idx="49">
                  <c:v>1891.0</c:v>
                </c:pt>
                <c:pt idx="50">
                  <c:v>1892.0</c:v>
                </c:pt>
                <c:pt idx="51">
                  <c:v>1893.0</c:v>
                </c:pt>
                <c:pt idx="52">
                  <c:v>1894.0</c:v>
                </c:pt>
                <c:pt idx="53">
                  <c:v>1895.0</c:v>
                </c:pt>
                <c:pt idx="54">
                  <c:v>1896.0</c:v>
                </c:pt>
                <c:pt idx="55">
                  <c:v>1897.0</c:v>
                </c:pt>
                <c:pt idx="56">
                  <c:v>1898.0</c:v>
                </c:pt>
                <c:pt idx="57">
                  <c:v>1899.0</c:v>
                </c:pt>
                <c:pt idx="58">
                  <c:v>1900.0</c:v>
                </c:pt>
                <c:pt idx="59">
                  <c:v>1901.0</c:v>
                </c:pt>
                <c:pt idx="60">
                  <c:v>1902.0</c:v>
                </c:pt>
                <c:pt idx="61">
                  <c:v>1903.0</c:v>
                </c:pt>
                <c:pt idx="62">
                  <c:v>1904.0</c:v>
                </c:pt>
                <c:pt idx="63">
                  <c:v>1905.0</c:v>
                </c:pt>
                <c:pt idx="64">
                  <c:v>1906.0</c:v>
                </c:pt>
                <c:pt idx="65">
                  <c:v>1907.0</c:v>
                </c:pt>
                <c:pt idx="66">
                  <c:v>1908.0</c:v>
                </c:pt>
                <c:pt idx="67">
                  <c:v>1909.0</c:v>
                </c:pt>
                <c:pt idx="68">
                  <c:v>1910.0</c:v>
                </c:pt>
                <c:pt idx="69">
                  <c:v>1911.0</c:v>
                </c:pt>
                <c:pt idx="70">
                  <c:v>1912.0</c:v>
                </c:pt>
                <c:pt idx="71">
                  <c:v>1913.0</c:v>
                </c:pt>
                <c:pt idx="72">
                  <c:v>1914.0</c:v>
                </c:pt>
                <c:pt idx="73">
                  <c:v>1915.0</c:v>
                </c:pt>
                <c:pt idx="74">
                  <c:v>1916.0</c:v>
                </c:pt>
                <c:pt idx="75">
                  <c:v>1917.0</c:v>
                </c:pt>
                <c:pt idx="76">
                  <c:v>1918.0</c:v>
                </c:pt>
                <c:pt idx="77">
                  <c:v>1919.0</c:v>
                </c:pt>
                <c:pt idx="78">
                  <c:v>1920.0</c:v>
                </c:pt>
                <c:pt idx="79">
                  <c:v>1921.0</c:v>
                </c:pt>
                <c:pt idx="80">
                  <c:v>1922.0</c:v>
                </c:pt>
                <c:pt idx="81">
                  <c:v>1923.0</c:v>
                </c:pt>
                <c:pt idx="82">
                  <c:v>1924.0</c:v>
                </c:pt>
                <c:pt idx="83">
                  <c:v>1925.0</c:v>
                </c:pt>
                <c:pt idx="84">
                  <c:v>1926.0</c:v>
                </c:pt>
                <c:pt idx="85">
                  <c:v>1927.0</c:v>
                </c:pt>
                <c:pt idx="86">
                  <c:v>1928.0</c:v>
                </c:pt>
                <c:pt idx="87">
                  <c:v>1929.0</c:v>
                </c:pt>
                <c:pt idx="88">
                  <c:v>1930.0</c:v>
                </c:pt>
                <c:pt idx="89">
                  <c:v>1931.0</c:v>
                </c:pt>
                <c:pt idx="90">
                  <c:v>1932.0</c:v>
                </c:pt>
                <c:pt idx="91">
                  <c:v>1933.0</c:v>
                </c:pt>
                <c:pt idx="92">
                  <c:v>1934.0</c:v>
                </c:pt>
                <c:pt idx="93">
                  <c:v>1935.0</c:v>
                </c:pt>
                <c:pt idx="94">
                  <c:v>1936.0</c:v>
                </c:pt>
                <c:pt idx="95">
                  <c:v>1937.0</c:v>
                </c:pt>
                <c:pt idx="96">
                  <c:v>1938.0</c:v>
                </c:pt>
                <c:pt idx="97">
                  <c:v>1939.0</c:v>
                </c:pt>
                <c:pt idx="98">
                  <c:v>1940.0</c:v>
                </c:pt>
                <c:pt idx="99">
                  <c:v>1941.0</c:v>
                </c:pt>
                <c:pt idx="100">
                  <c:v>1942.0</c:v>
                </c:pt>
                <c:pt idx="101">
                  <c:v>1943.0</c:v>
                </c:pt>
                <c:pt idx="102">
                  <c:v>1944.0</c:v>
                </c:pt>
                <c:pt idx="103">
                  <c:v>1945.0</c:v>
                </c:pt>
                <c:pt idx="104">
                  <c:v>1946.0</c:v>
                </c:pt>
                <c:pt idx="105">
                  <c:v>1947.0</c:v>
                </c:pt>
                <c:pt idx="106">
                  <c:v>1948.0</c:v>
                </c:pt>
                <c:pt idx="107">
                  <c:v>1949.0</c:v>
                </c:pt>
                <c:pt idx="108">
                  <c:v>1950.0</c:v>
                </c:pt>
                <c:pt idx="109">
                  <c:v>1951.0</c:v>
                </c:pt>
                <c:pt idx="110">
                  <c:v>1952.0</c:v>
                </c:pt>
                <c:pt idx="111">
                  <c:v>1953.0</c:v>
                </c:pt>
                <c:pt idx="112">
                  <c:v>1954.0</c:v>
                </c:pt>
                <c:pt idx="113">
                  <c:v>1955.0</c:v>
                </c:pt>
                <c:pt idx="114">
                  <c:v>1956.0</c:v>
                </c:pt>
                <c:pt idx="115">
                  <c:v>1957.0</c:v>
                </c:pt>
                <c:pt idx="116">
                  <c:v>1958.0</c:v>
                </c:pt>
                <c:pt idx="117">
                  <c:v>1959.0</c:v>
                </c:pt>
                <c:pt idx="118">
                  <c:v>1960.0</c:v>
                </c:pt>
                <c:pt idx="119">
                  <c:v>1961.0</c:v>
                </c:pt>
                <c:pt idx="120">
                  <c:v>1962.0</c:v>
                </c:pt>
                <c:pt idx="121">
                  <c:v>1963.0</c:v>
                </c:pt>
                <c:pt idx="122">
                  <c:v>1964.0</c:v>
                </c:pt>
                <c:pt idx="123">
                  <c:v>1965.0</c:v>
                </c:pt>
                <c:pt idx="124">
                  <c:v>1966.0</c:v>
                </c:pt>
                <c:pt idx="125">
                  <c:v>1967.0</c:v>
                </c:pt>
                <c:pt idx="126">
                  <c:v>1968.0</c:v>
                </c:pt>
                <c:pt idx="127">
                  <c:v>1969.0</c:v>
                </c:pt>
                <c:pt idx="128">
                  <c:v>1970.0</c:v>
                </c:pt>
                <c:pt idx="129">
                  <c:v>1971.0</c:v>
                </c:pt>
                <c:pt idx="130">
                  <c:v>1972.0</c:v>
                </c:pt>
                <c:pt idx="131">
                  <c:v>1973.0</c:v>
                </c:pt>
                <c:pt idx="132">
                  <c:v>1974.0</c:v>
                </c:pt>
                <c:pt idx="133">
                  <c:v>1975.0</c:v>
                </c:pt>
                <c:pt idx="134">
                  <c:v>1976.0</c:v>
                </c:pt>
                <c:pt idx="135">
                  <c:v>1977.0</c:v>
                </c:pt>
                <c:pt idx="136">
                  <c:v>1978.0</c:v>
                </c:pt>
                <c:pt idx="137">
                  <c:v>1979.0</c:v>
                </c:pt>
                <c:pt idx="138">
                  <c:v>1980.0</c:v>
                </c:pt>
                <c:pt idx="139">
                  <c:v>1981.0</c:v>
                </c:pt>
                <c:pt idx="140">
                  <c:v>1982.0</c:v>
                </c:pt>
                <c:pt idx="141">
                  <c:v>1983.0</c:v>
                </c:pt>
                <c:pt idx="142">
                  <c:v>1984.0</c:v>
                </c:pt>
                <c:pt idx="143">
                  <c:v>1985.0</c:v>
                </c:pt>
                <c:pt idx="144">
                  <c:v>1986.0</c:v>
                </c:pt>
                <c:pt idx="145">
                  <c:v>1987.0</c:v>
                </c:pt>
                <c:pt idx="146">
                  <c:v>1988.0</c:v>
                </c:pt>
                <c:pt idx="147">
                  <c:v>1989.0</c:v>
                </c:pt>
                <c:pt idx="148">
                  <c:v>1990.0</c:v>
                </c:pt>
                <c:pt idx="149">
                  <c:v>1991.0</c:v>
                </c:pt>
                <c:pt idx="150">
                  <c:v>1992.0</c:v>
                </c:pt>
                <c:pt idx="151">
                  <c:v>1993.0</c:v>
                </c:pt>
                <c:pt idx="152">
                  <c:v>1994.0</c:v>
                </c:pt>
                <c:pt idx="153">
                  <c:v>1995.0</c:v>
                </c:pt>
                <c:pt idx="154">
                  <c:v>1996.0</c:v>
                </c:pt>
                <c:pt idx="155">
                  <c:v>1997.0</c:v>
                </c:pt>
                <c:pt idx="156">
                  <c:v>1998.0</c:v>
                </c:pt>
                <c:pt idx="157">
                  <c:v>1999.0</c:v>
                </c:pt>
                <c:pt idx="158">
                  <c:v>2000.0</c:v>
                </c:pt>
                <c:pt idx="159">
                  <c:v>2001.0</c:v>
                </c:pt>
                <c:pt idx="160">
                  <c:v>2002.0</c:v>
                </c:pt>
                <c:pt idx="161">
                  <c:v>2003.0</c:v>
                </c:pt>
                <c:pt idx="162">
                  <c:v>2004.0</c:v>
                </c:pt>
                <c:pt idx="163">
                  <c:v>2005.0</c:v>
                </c:pt>
                <c:pt idx="164">
                  <c:v>2006.0</c:v>
                </c:pt>
                <c:pt idx="165">
                  <c:v>2007.0</c:v>
                </c:pt>
                <c:pt idx="166">
                  <c:v>2008.0</c:v>
                </c:pt>
                <c:pt idx="167">
                  <c:v>2009.0</c:v>
                </c:pt>
                <c:pt idx="168">
                  <c:v>2010.0</c:v>
                </c:pt>
                <c:pt idx="169">
                  <c:v>2011.0</c:v>
                </c:pt>
                <c:pt idx="170">
                  <c:v>2012.0</c:v>
                </c:pt>
                <c:pt idx="171">
                  <c:v>2013.0</c:v>
                </c:pt>
              </c:numCache>
            </c:numRef>
          </c:xVal>
          <c:yVal>
            <c:numRef>
              <c:f>'graph of socexp 1842-2013'!$D$6:$D$177</c:f>
              <c:numCache>
                <c:formatCode>0.0</c:formatCode>
                <c:ptCount val="172"/>
                <c:pt idx="0">
                  <c:v>0.080423153990675</c:v>
                </c:pt>
                <c:pt idx="1">
                  <c:v>0.101770786586119</c:v>
                </c:pt>
                <c:pt idx="2">
                  <c:v>0.218967965736178</c:v>
                </c:pt>
                <c:pt idx="3">
                  <c:v>0.187585205785168</c:v>
                </c:pt>
                <c:pt idx="4">
                  <c:v>0.205281382427</c:v>
                </c:pt>
                <c:pt idx="5">
                  <c:v>0.155981141730001</c:v>
                </c:pt>
                <c:pt idx="6">
                  <c:v>0.191975654971195</c:v>
                </c:pt>
                <c:pt idx="7">
                  <c:v>0.198311956412223</c:v>
                </c:pt>
                <c:pt idx="8">
                  <c:v>0.311990213306333</c:v>
                </c:pt>
                <c:pt idx="9">
                  <c:v>0.149954733386426</c:v>
                </c:pt>
                <c:pt idx="10">
                  <c:v>0.179799683058446</c:v>
                </c:pt>
                <c:pt idx="11">
                  <c:v>0.27944297311559</c:v>
                </c:pt>
                <c:pt idx="12">
                  <c:v>0.230629868584081</c:v>
                </c:pt>
                <c:pt idx="13">
                  <c:v>0.288407149446718</c:v>
                </c:pt>
                <c:pt idx="14">
                  <c:v>0.277988579452176</c:v>
                </c:pt>
                <c:pt idx="15">
                  <c:v>0.314127845717307</c:v>
                </c:pt>
                <c:pt idx="16">
                  <c:v>0.394336649065666</c:v>
                </c:pt>
                <c:pt idx="17">
                  <c:v>0.383502962365745</c:v>
                </c:pt>
                <c:pt idx="18">
                  <c:v>0.32586188302101</c:v>
                </c:pt>
                <c:pt idx="19">
                  <c:v>0.334959037441542</c:v>
                </c:pt>
                <c:pt idx="20">
                  <c:v>0.321564006065338</c:v>
                </c:pt>
                <c:pt idx="21">
                  <c:v>0.326585137543055</c:v>
                </c:pt>
                <c:pt idx="22">
                  <c:v>0.344258854721937</c:v>
                </c:pt>
                <c:pt idx="23">
                  <c:v>0.339078429893054</c:v>
                </c:pt>
                <c:pt idx="24">
                  <c:v>0.319713698256971</c:v>
                </c:pt>
                <c:pt idx="25">
                  <c:v>0.349935143564329</c:v>
                </c:pt>
                <c:pt idx="26">
                  <c:v>0.363694542645169</c:v>
                </c:pt>
                <c:pt idx="27">
                  <c:v>0.412058495653414</c:v>
                </c:pt>
                <c:pt idx="28">
                  <c:v>0.39392910740496</c:v>
                </c:pt>
                <c:pt idx="29">
                  <c:v>0.419171464196287</c:v>
                </c:pt>
                <c:pt idx="30">
                  <c:v>0.392153545998021</c:v>
                </c:pt>
                <c:pt idx="31">
                  <c:v>0.442181259682606</c:v>
                </c:pt>
                <c:pt idx="32">
                  <c:v>0.494754652400965</c:v>
                </c:pt>
                <c:pt idx="33">
                  <c:v>0.425354759093608</c:v>
                </c:pt>
                <c:pt idx="34">
                  <c:v>0.455989745716469</c:v>
                </c:pt>
                <c:pt idx="35">
                  <c:v>0.412705525213287</c:v>
                </c:pt>
                <c:pt idx="36">
                  <c:v>0.370712165517007</c:v>
                </c:pt>
                <c:pt idx="37">
                  <c:v>0.279760635277873</c:v>
                </c:pt>
                <c:pt idx="38">
                  <c:v>0.216561260595915</c:v>
                </c:pt>
                <c:pt idx="39">
                  <c:v>0.247707575449456</c:v>
                </c:pt>
                <c:pt idx="40">
                  <c:v>0.3224119562252</c:v>
                </c:pt>
                <c:pt idx="41">
                  <c:v>0.394713197625257</c:v>
                </c:pt>
                <c:pt idx="42">
                  <c:v>0.441304114387136</c:v>
                </c:pt>
                <c:pt idx="43">
                  <c:v>0.464512821953135</c:v>
                </c:pt>
                <c:pt idx="44">
                  <c:v>0.46583820463118</c:v>
                </c:pt>
                <c:pt idx="45">
                  <c:v>0.646104283371812</c:v>
                </c:pt>
                <c:pt idx="46">
                  <c:v>0.837157475667062</c:v>
                </c:pt>
                <c:pt idx="47">
                  <c:v>1.216417459599383</c:v>
                </c:pt>
                <c:pt idx="48">
                  <c:v>1.248534022956804</c:v>
                </c:pt>
                <c:pt idx="49">
                  <c:v>0.512322704160052</c:v>
                </c:pt>
                <c:pt idx="50">
                  <c:v>0.64204527831003</c:v>
                </c:pt>
                <c:pt idx="51">
                  <c:v>0.448454422751273</c:v>
                </c:pt>
                <c:pt idx="52">
                  <c:v>0.459844685747072</c:v>
                </c:pt>
                <c:pt idx="53">
                  <c:v>0.67622627189094</c:v>
                </c:pt>
                <c:pt idx="54">
                  <c:v>0.680768080039713</c:v>
                </c:pt>
                <c:pt idx="55">
                  <c:v>0.673202441243666</c:v>
                </c:pt>
                <c:pt idx="56">
                  <c:v>0.530878375228793</c:v>
                </c:pt>
                <c:pt idx="57">
                  <c:v>0.546968414947824</c:v>
                </c:pt>
                <c:pt idx="58">
                  <c:v>0.727829860570956</c:v>
                </c:pt>
                <c:pt idx="59">
                  <c:v>0.756629473255504</c:v>
                </c:pt>
                <c:pt idx="60">
                  <c:v>0.784461007470464</c:v>
                </c:pt>
                <c:pt idx="61">
                  <c:v>0.923767376516187</c:v>
                </c:pt>
                <c:pt idx="62">
                  <c:v>0.860855085126177</c:v>
                </c:pt>
                <c:pt idx="63">
                  <c:v>1.064305428956833</c:v>
                </c:pt>
                <c:pt idx="64">
                  <c:v>1.006474809857147</c:v>
                </c:pt>
                <c:pt idx="65">
                  <c:v>0.834044135206238</c:v>
                </c:pt>
                <c:pt idx="66">
                  <c:v>0.737843330438034</c:v>
                </c:pt>
                <c:pt idx="67">
                  <c:v>0.900181535386242</c:v>
                </c:pt>
                <c:pt idx="68">
                  <c:v>1.015860187192323</c:v>
                </c:pt>
                <c:pt idx="69">
                  <c:v>1.153847231325722</c:v>
                </c:pt>
                <c:pt idx="70">
                  <c:v>1.329218356871334</c:v>
                </c:pt>
                <c:pt idx="71">
                  <c:v>1.093531235538151</c:v>
                </c:pt>
                <c:pt idx="72">
                  <c:v>1.181910614470274</c:v>
                </c:pt>
                <c:pt idx="73">
                  <c:v>1.070940019519507</c:v>
                </c:pt>
                <c:pt idx="74">
                  <c:v>0.855195106272311</c:v>
                </c:pt>
                <c:pt idx="75">
                  <c:v>0.847301497026321</c:v>
                </c:pt>
                <c:pt idx="76">
                  <c:v>0.888635532997865</c:v>
                </c:pt>
                <c:pt idx="77">
                  <c:v>0.832859373003232</c:v>
                </c:pt>
                <c:pt idx="78">
                  <c:v>0.910572933362517</c:v>
                </c:pt>
                <c:pt idx="79">
                  <c:v>1.191461783084869</c:v>
                </c:pt>
                <c:pt idx="80">
                  <c:v>1.298852011157013</c:v>
                </c:pt>
                <c:pt idx="81">
                  <c:v>1.234375738803309</c:v>
                </c:pt>
                <c:pt idx="82">
                  <c:v>1.10251796540456</c:v>
                </c:pt>
                <c:pt idx="83">
                  <c:v>1.49748336037281</c:v>
                </c:pt>
                <c:pt idx="84">
                  <c:v>2.33377969771756</c:v>
                </c:pt>
                <c:pt idx="85">
                  <c:v>2.021678422699175</c:v>
                </c:pt>
                <c:pt idx="86">
                  <c:v>1.769514858435452</c:v>
                </c:pt>
                <c:pt idx="87">
                  <c:v>1.907979016699325</c:v>
                </c:pt>
                <c:pt idx="88">
                  <c:v>2.307685365063356</c:v>
                </c:pt>
                <c:pt idx="89">
                  <c:v>1.900633029267311</c:v>
                </c:pt>
                <c:pt idx="90">
                  <c:v>1.958463057760476</c:v>
                </c:pt>
                <c:pt idx="91">
                  <c:v>2.744298344340116</c:v>
                </c:pt>
                <c:pt idx="92">
                  <c:v>2.46089385747569</c:v>
                </c:pt>
                <c:pt idx="93">
                  <c:v>3.320418908552961</c:v>
                </c:pt>
                <c:pt idx="94">
                  <c:v>2.95844579366657</c:v>
                </c:pt>
                <c:pt idx="95">
                  <c:v>2.677474935630452</c:v>
                </c:pt>
                <c:pt idx="96">
                  <c:v>3.062428744392224</c:v>
                </c:pt>
                <c:pt idx="97">
                  <c:v>3.314325002430774</c:v>
                </c:pt>
                <c:pt idx="98">
                  <c:v>2.774904877661913</c:v>
                </c:pt>
                <c:pt idx="99">
                  <c:v>3.515183345337803</c:v>
                </c:pt>
                <c:pt idx="100">
                  <c:v>3.112300146169289</c:v>
                </c:pt>
                <c:pt idx="101">
                  <c:v>3.673344503643136</c:v>
                </c:pt>
                <c:pt idx="102">
                  <c:v>3.562920888376845</c:v>
                </c:pt>
                <c:pt idx="103">
                  <c:v>3.275537661882374</c:v>
                </c:pt>
                <c:pt idx="104">
                  <c:v>3.129451156568593</c:v>
                </c:pt>
                <c:pt idx="105">
                  <c:v>3.268400123864767</c:v>
                </c:pt>
                <c:pt idx="106">
                  <c:v>3.247939776019325</c:v>
                </c:pt>
                <c:pt idx="107">
                  <c:v>3.250966117512203</c:v>
                </c:pt>
                <c:pt idx="108">
                  <c:v>3.261421034276994</c:v>
                </c:pt>
                <c:pt idx="109">
                  <c:v>3.70204811982697</c:v>
                </c:pt>
                <c:pt idx="110">
                  <c:v>4.23436639197303</c:v>
                </c:pt>
                <c:pt idx="111">
                  <c:v>4.323423112285821</c:v>
                </c:pt>
                <c:pt idx="112">
                  <c:v>2.967422419850859</c:v>
                </c:pt>
                <c:pt idx="113">
                  <c:v>2.645882850421366</c:v>
                </c:pt>
                <c:pt idx="114">
                  <c:v>2.947767838364521</c:v>
                </c:pt>
                <c:pt idx="115">
                  <c:v>4.044390545846928</c:v>
                </c:pt>
                <c:pt idx="116">
                  <c:v>3.833171940919405</c:v>
                </c:pt>
                <c:pt idx="117">
                  <c:v>3.734437882187395</c:v>
                </c:pt>
                <c:pt idx="118">
                  <c:v>3.527603450265151</c:v>
                </c:pt>
                <c:pt idx="119">
                  <c:v>4.21000030503168</c:v>
                </c:pt>
                <c:pt idx="120">
                  <c:v>5.003940595852085</c:v>
                </c:pt>
                <c:pt idx="121">
                  <c:v>4.712528652776162</c:v>
                </c:pt>
                <c:pt idx="122">
                  <c:v>4.780146664044607</c:v>
                </c:pt>
                <c:pt idx="123">
                  <c:v>5.223112386169405</c:v>
                </c:pt>
                <c:pt idx="124">
                  <c:v>6.141444247856162</c:v>
                </c:pt>
                <c:pt idx="125">
                  <c:v>5.614838256537197</c:v>
                </c:pt>
                <c:pt idx="126">
                  <c:v>5.519547426567115</c:v>
                </c:pt>
                <c:pt idx="127">
                  <c:v>5.913470649115903</c:v>
                </c:pt>
                <c:pt idx="128">
                  <c:v>6.399300933781764</c:v>
                </c:pt>
                <c:pt idx="129">
                  <c:v>8.743808031249264</c:v>
                </c:pt>
                <c:pt idx="130">
                  <c:v>14.50422703749382</c:v>
                </c:pt>
                <c:pt idx="131">
                  <c:v>9.863875996898853</c:v>
                </c:pt>
                <c:pt idx="132">
                  <c:v>8.57786382068344</c:v>
                </c:pt>
                <c:pt idx="133">
                  <c:v>6.937457837824972</c:v>
                </c:pt>
                <c:pt idx="134">
                  <c:v>14.3750577734703</c:v>
                </c:pt>
                <c:pt idx="135">
                  <c:v>19.13708382789065</c:v>
                </c:pt>
                <c:pt idx="136">
                  <c:v>19.05691065837823</c:v>
                </c:pt>
                <c:pt idx="137">
                  <c:v>17.50648139578278</c:v>
                </c:pt>
                <c:pt idx="138">
                  <c:v>17.93189947425973</c:v>
                </c:pt>
                <c:pt idx="139">
                  <c:v>19.90445990158976</c:v>
                </c:pt>
                <c:pt idx="140">
                  <c:v>25.09568889097839</c:v>
                </c:pt>
                <c:pt idx="141">
                  <c:v>21.74536668022055</c:v>
                </c:pt>
                <c:pt idx="142">
                  <c:v>21.74382166997088</c:v>
                </c:pt>
                <c:pt idx="143">
                  <c:v>19.65464444758916</c:v>
                </c:pt>
                <c:pt idx="144">
                  <c:v>16.98577754703626</c:v>
                </c:pt>
                <c:pt idx="145">
                  <c:v>14.7510678395658</c:v>
                </c:pt>
                <c:pt idx="146">
                  <c:v>13.30396023368178</c:v>
                </c:pt>
                <c:pt idx="147">
                  <c:v>12.29270885764563</c:v>
                </c:pt>
                <c:pt idx="148">
                  <c:v>12.07710159621638</c:v>
                </c:pt>
                <c:pt idx="149">
                  <c:v>12.13279226619271</c:v>
                </c:pt>
                <c:pt idx="150">
                  <c:v>12.2063018802485</c:v>
                </c:pt>
                <c:pt idx="151">
                  <c:v>12.5954265200168</c:v>
                </c:pt>
                <c:pt idx="152">
                  <c:v>12.38721376494016</c:v>
                </c:pt>
                <c:pt idx="153">
                  <c:v>11.75185910259706</c:v>
                </c:pt>
                <c:pt idx="154">
                  <c:v>12.50758685675013</c:v>
                </c:pt>
                <c:pt idx="155">
                  <c:v>12.61058919842542</c:v>
                </c:pt>
                <c:pt idx="156">
                  <c:v>13.58468657743917</c:v>
                </c:pt>
                <c:pt idx="157">
                  <c:v>14.88939994511691</c:v>
                </c:pt>
                <c:pt idx="158">
                  <c:v>15.04108189874238</c:v>
                </c:pt>
                <c:pt idx="159">
                  <c:v>14.97906417588454</c:v>
                </c:pt>
                <c:pt idx="160">
                  <c:v>14.94512930782275</c:v>
                </c:pt>
                <c:pt idx="161">
                  <c:v>14.21108176433581</c:v>
                </c:pt>
                <c:pt idx="162">
                  <c:v>13.31460795032177</c:v>
                </c:pt>
                <c:pt idx="163">
                  <c:v>12.71420002872935</c:v>
                </c:pt>
                <c:pt idx="164">
                  <c:v>11.92137769414579</c:v>
                </c:pt>
                <c:pt idx="165">
                  <c:v>12.23127275604948</c:v>
                </c:pt>
                <c:pt idx="166">
                  <c:v>13.27767882932121</c:v>
                </c:pt>
                <c:pt idx="167">
                  <c:v>15.46592319466665</c:v>
                </c:pt>
                <c:pt idx="168">
                  <c:v>14.48275940242578</c:v>
                </c:pt>
                <c:pt idx="169">
                  <c:v>14.07463081618995</c:v>
                </c:pt>
                <c:pt idx="170">
                  <c:v>14.37886673802227</c:v>
                </c:pt>
                <c:pt idx="171">
                  <c:v>14.46913883329809</c:v>
                </c:pt>
              </c:numCache>
            </c:numRef>
          </c:yVal>
        </c:ser>
        <c:dLbls/>
        <c:axId val="548641336"/>
        <c:axId val="548644744"/>
      </c:scatterChart>
      <c:valAx>
        <c:axId val="548641336"/>
        <c:scaling>
          <c:orientation val="minMax"/>
          <c:max val="2015.0"/>
          <c:min val="1840.0"/>
        </c:scaling>
        <c:axPos val="b"/>
        <c:numFmt formatCode="General" sourceLinked="1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548644744"/>
        <c:crossesAt val="0.0"/>
        <c:crossBetween val="midCat"/>
        <c:majorUnit val="20.0"/>
        <c:minorUnit val="1.0"/>
      </c:valAx>
      <c:valAx>
        <c:axId val="548644744"/>
        <c:scaling>
          <c:orientation val="minMax"/>
          <c:max val="25.0"/>
          <c:min val="0.0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548641336"/>
        <c:crossesAt val="1840.0"/>
        <c:crossBetween val="midCat"/>
        <c:majorUnit val="5.0"/>
        <c:minorUnit val="1.0"/>
      </c:valAx>
    </c:plotArea>
    <c:legend>
      <c:legendPos val="r"/>
      <c:layout>
        <c:manualLayout>
          <c:xMode val="edge"/>
          <c:yMode val="edge"/>
          <c:x val="0.132780082987552"/>
          <c:y val="0.301428199853397"/>
          <c:w val="0.280082987551867"/>
          <c:h val="0.252999219692133"/>
        </c:manualLayout>
      </c:layout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0622065821627106"/>
          <c:y val="0.0289532293986637"/>
          <c:w val="0.869612872801063"/>
          <c:h val="0.914595514090805"/>
        </c:manualLayout>
      </c:layout>
      <c:scatterChart>
        <c:scatterStyle val="lineMarker"/>
        <c:ser>
          <c:idx val="0"/>
          <c:order val="0"/>
          <c:tx>
            <c:strRef>
              <c:f>'Fig''s 3, 4 ben''s, tx 1965-2013'!$B$7</c:f>
              <c:strCache>
                <c:ptCount val="1"/>
                <c:pt idx="0">
                  <c:v>Benefits, Q5/Q3</c:v>
                </c:pt>
              </c:strCache>
            </c:strRef>
          </c:tx>
          <c:spPr>
            <a:ln>
              <a:solidFill>
                <a:schemeClr val="tx1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plus"/>
            <c:size val="5"/>
            <c:spPr>
              <a:noFill/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'Fig''s 3, 4 ben''s, tx 1965-2013'!$A$8:$A$56</c:f>
              <c:numCache>
                <c:formatCode>General</c:formatCode>
                <c:ptCount val="49"/>
                <c:pt idx="0">
                  <c:v>1965.0</c:v>
                </c:pt>
                <c:pt idx="1">
                  <c:v>1966.0</c:v>
                </c:pt>
                <c:pt idx="2">
                  <c:v>1967.0</c:v>
                </c:pt>
                <c:pt idx="3">
                  <c:v>1968.0</c:v>
                </c:pt>
                <c:pt idx="4">
                  <c:v>1969.0</c:v>
                </c:pt>
                <c:pt idx="5">
                  <c:v>1970.0</c:v>
                </c:pt>
                <c:pt idx="6">
                  <c:v>1971.0</c:v>
                </c:pt>
                <c:pt idx="7">
                  <c:v>1972.0</c:v>
                </c:pt>
                <c:pt idx="8">
                  <c:v>1973.0</c:v>
                </c:pt>
                <c:pt idx="9">
                  <c:v>1974.0</c:v>
                </c:pt>
                <c:pt idx="10">
                  <c:v>1975.0</c:v>
                </c:pt>
                <c:pt idx="11">
                  <c:v>1976.0</c:v>
                </c:pt>
                <c:pt idx="12">
                  <c:v>1977.0</c:v>
                </c:pt>
                <c:pt idx="13">
                  <c:v>1978.0</c:v>
                </c:pt>
                <c:pt idx="14">
                  <c:v>1979.0</c:v>
                </c:pt>
                <c:pt idx="15">
                  <c:v>1980.0</c:v>
                </c:pt>
                <c:pt idx="16">
                  <c:v>1981.0</c:v>
                </c:pt>
                <c:pt idx="17">
                  <c:v>1982.0</c:v>
                </c:pt>
                <c:pt idx="18">
                  <c:v>1983.0</c:v>
                </c:pt>
                <c:pt idx="19">
                  <c:v>1984.0</c:v>
                </c:pt>
                <c:pt idx="20">
                  <c:v>1985.0</c:v>
                </c:pt>
                <c:pt idx="21">
                  <c:v>1986.0</c:v>
                </c:pt>
                <c:pt idx="22">
                  <c:v>1987.0</c:v>
                </c:pt>
                <c:pt idx="23">
                  <c:v>1988.0</c:v>
                </c:pt>
                <c:pt idx="24">
                  <c:v>1989.0</c:v>
                </c:pt>
                <c:pt idx="25">
                  <c:v>1990.0</c:v>
                </c:pt>
                <c:pt idx="26">
                  <c:v>1991.0</c:v>
                </c:pt>
                <c:pt idx="27">
                  <c:v>1992.0</c:v>
                </c:pt>
                <c:pt idx="28">
                  <c:v>1993.0</c:v>
                </c:pt>
                <c:pt idx="29">
                  <c:v>1994.0</c:v>
                </c:pt>
                <c:pt idx="30">
                  <c:v>1995.0</c:v>
                </c:pt>
                <c:pt idx="31">
                  <c:v>1996.0</c:v>
                </c:pt>
                <c:pt idx="32">
                  <c:v>1997.0</c:v>
                </c:pt>
                <c:pt idx="33">
                  <c:v>1998.0</c:v>
                </c:pt>
                <c:pt idx="34">
                  <c:v>1999.0</c:v>
                </c:pt>
                <c:pt idx="35">
                  <c:v>2000.0</c:v>
                </c:pt>
                <c:pt idx="36">
                  <c:v>2001.0</c:v>
                </c:pt>
                <c:pt idx="37">
                  <c:v>2002.0</c:v>
                </c:pt>
                <c:pt idx="38">
                  <c:v>2003.0</c:v>
                </c:pt>
                <c:pt idx="39">
                  <c:v>2004.0</c:v>
                </c:pt>
                <c:pt idx="40">
                  <c:v>2005.0</c:v>
                </c:pt>
                <c:pt idx="41">
                  <c:v>2006.0</c:v>
                </c:pt>
                <c:pt idx="42">
                  <c:v>2007.0</c:v>
                </c:pt>
                <c:pt idx="43">
                  <c:v>2008.0</c:v>
                </c:pt>
                <c:pt idx="44">
                  <c:v>2009.0</c:v>
                </c:pt>
                <c:pt idx="45">
                  <c:v>2010.0</c:v>
                </c:pt>
                <c:pt idx="46">
                  <c:v>2011.0</c:v>
                </c:pt>
                <c:pt idx="47">
                  <c:v>2012.0</c:v>
                </c:pt>
                <c:pt idx="48">
                  <c:v>2013.0</c:v>
                </c:pt>
              </c:numCache>
            </c:numRef>
          </c:xVal>
          <c:yVal>
            <c:numRef>
              <c:f>'Fig''s 3, 4 ben''s, tx 1965-2013'!$B$8:$B$56</c:f>
              <c:numCache>
                <c:formatCode>0.00</c:formatCode>
                <c:ptCount val="49"/>
                <c:pt idx="0">
                  <c:v>0.550567312798497</c:v>
                </c:pt>
                <c:pt idx="1">
                  <c:v>1.139063104898893</c:v>
                </c:pt>
                <c:pt idx="2">
                  <c:v>1.004829711187923</c:v>
                </c:pt>
                <c:pt idx="3">
                  <c:v>1.023958719667539</c:v>
                </c:pt>
                <c:pt idx="4">
                  <c:v>1.001452399941559</c:v>
                </c:pt>
                <c:pt idx="5">
                  <c:v>0.935239881993707</c:v>
                </c:pt>
                <c:pt idx="6">
                  <c:v>1.097309342507164</c:v>
                </c:pt>
                <c:pt idx="7">
                  <c:v>0.996913258898908</c:v>
                </c:pt>
                <c:pt idx="8">
                  <c:v>1.238904059196441</c:v>
                </c:pt>
                <c:pt idx="9">
                  <c:v>1.229420279290075</c:v>
                </c:pt>
                <c:pt idx="10">
                  <c:v>0.916036320709647</c:v>
                </c:pt>
                <c:pt idx="11">
                  <c:v>2.066248754025941</c:v>
                </c:pt>
                <c:pt idx="12">
                  <c:v>2.022897588250577</c:v>
                </c:pt>
                <c:pt idx="13">
                  <c:v>1.958866081682614</c:v>
                </c:pt>
                <c:pt idx="14">
                  <c:v>1.872814768533225</c:v>
                </c:pt>
                <c:pt idx="15">
                  <c:v>1.945158543765263</c:v>
                </c:pt>
                <c:pt idx="16">
                  <c:v>1.781852110643782</c:v>
                </c:pt>
                <c:pt idx="17">
                  <c:v>1.727546277210669</c:v>
                </c:pt>
                <c:pt idx="18">
                  <c:v>1.71213878266831</c:v>
                </c:pt>
                <c:pt idx="19">
                  <c:v>1.745593674840597</c:v>
                </c:pt>
                <c:pt idx="20">
                  <c:v>1.773437487437091</c:v>
                </c:pt>
                <c:pt idx="21">
                  <c:v>1.772963062794103</c:v>
                </c:pt>
                <c:pt idx="22">
                  <c:v>2.027219327769592</c:v>
                </c:pt>
                <c:pt idx="23">
                  <c:v>2.026939635706899</c:v>
                </c:pt>
                <c:pt idx="24">
                  <c:v>2.034718738545807</c:v>
                </c:pt>
                <c:pt idx="25">
                  <c:v>2.075592318609885</c:v>
                </c:pt>
                <c:pt idx="26">
                  <c:v>2.009981693347233</c:v>
                </c:pt>
                <c:pt idx="27">
                  <c:v>1.960007515618886</c:v>
                </c:pt>
                <c:pt idx="28">
                  <c:v>1.954780410577134</c:v>
                </c:pt>
                <c:pt idx="29">
                  <c:v>1.916437227477783</c:v>
                </c:pt>
                <c:pt idx="30">
                  <c:v>1.901192312439955</c:v>
                </c:pt>
                <c:pt idx="31">
                  <c:v>2.005501904991993</c:v>
                </c:pt>
                <c:pt idx="32">
                  <c:v>1.96447883735585</c:v>
                </c:pt>
                <c:pt idx="33">
                  <c:v>1.932448900868455</c:v>
                </c:pt>
                <c:pt idx="34">
                  <c:v>1.960421639048267</c:v>
                </c:pt>
                <c:pt idx="35">
                  <c:v>1.928166097725162</c:v>
                </c:pt>
                <c:pt idx="36">
                  <c:v>1.946361351719107</c:v>
                </c:pt>
                <c:pt idx="37">
                  <c:v>1.918443672949908</c:v>
                </c:pt>
                <c:pt idx="38">
                  <c:v>1.897750814960995</c:v>
                </c:pt>
                <c:pt idx="39">
                  <c:v>1.873765951233863</c:v>
                </c:pt>
                <c:pt idx="40">
                  <c:v>1.882025633666288</c:v>
                </c:pt>
                <c:pt idx="41">
                  <c:v>1.847177356908061</c:v>
                </c:pt>
                <c:pt idx="42">
                  <c:v>1.794205952131475</c:v>
                </c:pt>
                <c:pt idx="43">
                  <c:v>1.776686051673377</c:v>
                </c:pt>
                <c:pt idx="44">
                  <c:v>1.76789085912681</c:v>
                </c:pt>
                <c:pt idx="45">
                  <c:v>1.769039922669715</c:v>
                </c:pt>
                <c:pt idx="46">
                  <c:v>1.752326937446168</c:v>
                </c:pt>
                <c:pt idx="47">
                  <c:v>1.719522234039001</c:v>
                </c:pt>
                <c:pt idx="48">
                  <c:v>1.667422746279783</c:v>
                </c:pt>
              </c:numCache>
            </c:numRef>
          </c:yVal>
        </c:ser>
        <c:ser>
          <c:idx val="1"/>
          <c:order val="1"/>
          <c:tx>
            <c:strRef>
              <c:f>'Fig''s 3, 4 ben''s, tx 1965-2013'!$C$7</c:f>
              <c:strCache>
                <c:ptCount val="1"/>
                <c:pt idx="0">
                  <c:v>Benefits, Q3/Q1</c:v>
                </c:pt>
              </c:strCache>
            </c:strRef>
          </c:tx>
          <c:spPr>
            <a:ln w="22225" cmpd="sng">
              <a:solidFill>
                <a:schemeClr val="tx1"/>
              </a:solidFill>
              <a:prstDash val="sysDash"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plus"/>
            <c:size val="8"/>
            <c:spPr>
              <a:noFill/>
              <a:ln w="22225">
                <a:solidFill>
                  <a:schemeClr val="tx1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'Fig''s 3, 4 ben''s, tx 1965-2013'!$A$8:$A$56</c:f>
              <c:numCache>
                <c:formatCode>General</c:formatCode>
                <c:ptCount val="49"/>
                <c:pt idx="0">
                  <c:v>1965.0</c:v>
                </c:pt>
                <c:pt idx="1">
                  <c:v>1966.0</c:v>
                </c:pt>
                <c:pt idx="2">
                  <c:v>1967.0</c:v>
                </c:pt>
                <c:pt idx="3">
                  <c:v>1968.0</c:v>
                </c:pt>
                <c:pt idx="4">
                  <c:v>1969.0</c:v>
                </c:pt>
                <c:pt idx="5">
                  <c:v>1970.0</c:v>
                </c:pt>
                <c:pt idx="6">
                  <c:v>1971.0</c:v>
                </c:pt>
                <c:pt idx="7">
                  <c:v>1972.0</c:v>
                </c:pt>
                <c:pt idx="8">
                  <c:v>1973.0</c:v>
                </c:pt>
                <c:pt idx="9">
                  <c:v>1974.0</c:v>
                </c:pt>
                <c:pt idx="10">
                  <c:v>1975.0</c:v>
                </c:pt>
                <c:pt idx="11">
                  <c:v>1976.0</c:v>
                </c:pt>
                <c:pt idx="12">
                  <c:v>1977.0</c:v>
                </c:pt>
                <c:pt idx="13">
                  <c:v>1978.0</c:v>
                </c:pt>
                <c:pt idx="14">
                  <c:v>1979.0</c:v>
                </c:pt>
                <c:pt idx="15">
                  <c:v>1980.0</c:v>
                </c:pt>
                <c:pt idx="16">
                  <c:v>1981.0</c:v>
                </c:pt>
                <c:pt idx="17">
                  <c:v>1982.0</c:v>
                </c:pt>
                <c:pt idx="18">
                  <c:v>1983.0</c:v>
                </c:pt>
                <c:pt idx="19">
                  <c:v>1984.0</c:v>
                </c:pt>
                <c:pt idx="20">
                  <c:v>1985.0</c:v>
                </c:pt>
                <c:pt idx="21">
                  <c:v>1986.0</c:v>
                </c:pt>
                <c:pt idx="22">
                  <c:v>1987.0</c:v>
                </c:pt>
                <c:pt idx="23">
                  <c:v>1988.0</c:v>
                </c:pt>
                <c:pt idx="24">
                  <c:v>1989.0</c:v>
                </c:pt>
                <c:pt idx="25">
                  <c:v>1990.0</c:v>
                </c:pt>
                <c:pt idx="26">
                  <c:v>1991.0</c:v>
                </c:pt>
                <c:pt idx="27">
                  <c:v>1992.0</c:v>
                </c:pt>
                <c:pt idx="28">
                  <c:v>1993.0</c:v>
                </c:pt>
                <c:pt idx="29">
                  <c:v>1994.0</c:v>
                </c:pt>
                <c:pt idx="30">
                  <c:v>1995.0</c:v>
                </c:pt>
                <c:pt idx="31">
                  <c:v>1996.0</c:v>
                </c:pt>
                <c:pt idx="32">
                  <c:v>1997.0</c:v>
                </c:pt>
                <c:pt idx="33">
                  <c:v>1998.0</c:v>
                </c:pt>
                <c:pt idx="34">
                  <c:v>1999.0</c:v>
                </c:pt>
                <c:pt idx="35">
                  <c:v>2000.0</c:v>
                </c:pt>
                <c:pt idx="36">
                  <c:v>2001.0</c:v>
                </c:pt>
                <c:pt idx="37">
                  <c:v>2002.0</c:v>
                </c:pt>
                <c:pt idx="38">
                  <c:v>2003.0</c:v>
                </c:pt>
                <c:pt idx="39">
                  <c:v>2004.0</c:v>
                </c:pt>
                <c:pt idx="40">
                  <c:v>2005.0</c:v>
                </c:pt>
                <c:pt idx="41">
                  <c:v>2006.0</c:v>
                </c:pt>
                <c:pt idx="42">
                  <c:v>2007.0</c:v>
                </c:pt>
                <c:pt idx="43">
                  <c:v>2008.0</c:v>
                </c:pt>
                <c:pt idx="44">
                  <c:v>2009.0</c:v>
                </c:pt>
                <c:pt idx="45">
                  <c:v>2010.0</c:v>
                </c:pt>
                <c:pt idx="46">
                  <c:v>2011.0</c:v>
                </c:pt>
                <c:pt idx="47">
                  <c:v>2012.0</c:v>
                </c:pt>
                <c:pt idx="48">
                  <c:v>2013.0</c:v>
                </c:pt>
              </c:numCache>
            </c:numRef>
          </c:xVal>
          <c:yVal>
            <c:numRef>
              <c:f>'Fig''s 3, 4 ben''s, tx 1965-2013'!$C$8:$C$56</c:f>
              <c:numCache>
                <c:formatCode>0.00</c:formatCode>
                <c:ptCount val="49"/>
                <c:pt idx="0">
                  <c:v>0.836419033038346</c:v>
                </c:pt>
                <c:pt idx="1">
                  <c:v>0.911808572260703</c:v>
                </c:pt>
                <c:pt idx="2">
                  <c:v>0.894016778095805</c:v>
                </c:pt>
                <c:pt idx="3">
                  <c:v>0.911926417247457</c:v>
                </c:pt>
                <c:pt idx="4">
                  <c:v>0.909876309755511</c:v>
                </c:pt>
                <c:pt idx="5">
                  <c:v>0.901495837429034</c:v>
                </c:pt>
                <c:pt idx="6">
                  <c:v>0.923518510742226</c:v>
                </c:pt>
                <c:pt idx="7">
                  <c:v>0.90527931290092</c:v>
                </c:pt>
                <c:pt idx="8">
                  <c:v>0.922632388851466</c:v>
                </c:pt>
                <c:pt idx="9">
                  <c:v>0.938792789455708</c:v>
                </c:pt>
                <c:pt idx="10">
                  <c:v>0.899451794949493</c:v>
                </c:pt>
                <c:pt idx="11">
                  <c:v>1.053422063497607</c:v>
                </c:pt>
                <c:pt idx="12">
                  <c:v>0.960751551620105</c:v>
                </c:pt>
                <c:pt idx="13">
                  <c:v>0.950305460963829</c:v>
                </c:pt>
                <c:pt idx="14">
                  <c:v>0.929965077642541</c:v>
                </c:pt>
                <c:pt idx="15">
                  <c:v>0.929280215051699</c:v>
                </c:pt>
                <c:pt idx="16">
                  <c:v>0.86244124884103</c:v>
                </c:pt>
                <c:pt idx="17">
                  <c:v>0.828989099211056</c:v>
                </c:pt>
                <c:pt idx="18">
                  <c:v>0.833261942815215</c:v>
                </c:pt>
                <c:pt idx="19">
                  <c:v>0.841133035541792</c:v>
                </c:pt>
                <c:pt idx="20">
                  <c:v>0.847694823814159</c:v>
                </c:pt>
                <c:pt idx="21">
                  <c:v>0.840113711767182</c:v>
                </c:pt>
                <c:pt idx="22">
                  <c:v>1.209281449898064</c:v>
                </c:pt>
                <c:pt idx="23">
                  <c:v>1.20246634880155</c:v>
                </c:pt>
                <c:pt idx="24">
                  <c:v>1.224542253247728</c:v>
                </c:pt>
                <c:pt idx="25">
                  <c:v>1.243859731211704</c:v>
                </c:pt>
                <c:pt idx="26">
                  <c:v>1.20815964655581</c:v>
                </c:pt>
                <c:pt idx="27">
                  <c:v>1.188552264176783</c:v>
                </c:pt>
                <c:pt idx="28">
                  <c:v>1.186098442754558</c:v>
                </c:pt>
                <c:pt idx="29">
                  <c:v>1.171483956536428</c:v>
                </c:pt>
                <c:pt idx="30">
                  <c:v>1.168103134453685</c:v>
                </c:pt>
                <c:pt idx="31">
                  <c:v>1.170089555092389</c:v>
                </c:pt>
                <c:pt idx="32">
                  <c:v>1.156372471035042</c:v>
                </c:pt>
                <c:pt idx="33">
                  <c:v>1.141522599885806</c:v>
                </c:pt>
                <c:pt idx="34">
                  <c:v>1.159413318963373</c:v>
                </c:pt>
                <c:pt idx="35">
                  <c:v>1.148929736861544</c:v>
                </c:pt>
                <c:pt idx="36">
                  <c:v>1.282760332949045</c:v>
                </c:pt>
                <c:pt idx="37">
                  <c:v>1.26778473189976</c:v>
                </c:pt>
                <c:pt idx="38">
                  <c:v>1.254637485434917</c:v>
                </c:pt>
                <c:pt idx="39">
                  <c:v>1.238675424597786</c:v>
                </c:pt>
                <c:pt idx="40">
                  <c:v>1.240242255771076</c:v>
                </c:pt>
                <c:pt idx="41">
                  <c:v>1.216152675252338</c:v>
                </c:pt>
                <c:pt idx="42">
                  <c:v>1.186567643578406</c:v>
                </c:pt>
                <c:pt idx="43">
                  <c:v>1.177279283557198</c:v>
                </c:pt>
                <c:pt idx="44">
                  <c:v>1.172618130708598</c:v>
                </c:pt>
                <c:pt idx="45">
                  <c:v>1.173784672410992</c:v>
                </c:pt>
                <c:pt idx="46">
                  <c:v>1.165715686318943</c:v>
                </c:pt>
                <c:pt idx="47">
                  <c:v>1.148903709708949</c:v>
                </c:pt>
                <c:pt idx="48">
                  <c:v>1.12599582430361</c:v>
                </c:pt>
              </c:numCache>
            </c:numRef>
          </c:yVal>
        </c:ser>
        <c:ser>
          <c:idx val="2"/>
          <c:order val="2"/>
          <c:tx>
            <c:strRef>
              <c:f>'Fig''s 3, 4 ben''s, tx 1965-2013'!$D$7</c:f>
              <c:strCache>
                <c:ptCount val="1"/>
                <c:pt idx="0">
                  <c:v>Taxes paid, Q5/Q3</c:v>
                </c:pt>
              </c:strCache>
            </c:strRef>
          </c:tx>
          <c:spPr>
            <a:ln w="22225">
              <a:solidFill>
                <a:srgbClr val="FF0000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dash"/>
            <c:size val="8"/>
            <c:spPr>
              <a:ln>
                <a:solidFill>
                  <a:srgbClr val="FF0000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'Fig''s 3, 4 ben''s, tx 1965-2013'!$A$8:$A$56</c:f>
              <c:numCache>
                <c:formatCode>General</c:formatCode>
                <c:ptCount val="49"/>
                <c:pt idx="0">
                  <c:v>1965.0</c:v>
                </c:pt>
                <c:pt idx="1">
                  <c:v>1966.0</c:v>
                </c:pt>
                <c:pt idx="2">
                  <c:v>1967.0</c:v>
                </c:pt>
                <c:pt idx="3">
                  <c:v>1968.0</c:v>
                </c:pt>
                <c:pt idx="4">
                  <c:v>1969.0</c:v>
                </c:pt>
                <c:pt idx="5">
                  <c:v>1970.0</c:v>
                </c:pt>
                <c:pt idx="6">
                  <c:v>1971.0</c:v>
                </c:pt>
                <c:pt idx="7">
                  <c:v>1972.0</c:v>
                </c:pt>
                <c:pt idx="8">
                  <c:v>1973.0</c:v>
                </c:pt>
                <c:pt idx="9">
                  <c:v>1974.0</c:v>
                </c:pt>
                <c:pt idx="10">
                  <c:v>1975.0</c:v>
                </c:pt>
                <c:pt idx="11">
                  <c:v>1976.0</c:v>
                </c:pt>
                <c:pt idx="12">
                  <c:v>1977.0</c:v>
                </c:pt>
                <c:pt idx="13">
                  <c:v>1978.0</c:v>
                </c:pt>
                <c:pt idx="14">
                  <c:v>1979.0</c:v>
                </c:pt>
                <c:pt idx="15">
                  <c:v>1980.0</c:v>
                </c:pt>
                <c:pt idx="16">
                  <c:v>1981.0</c:v>
                </c:pt>
                <c:pt idx="17">
                  <c:v>1982.0</c:v>
                </c:pt>
                <c:pt idx="18">
                  <c:v>1983.0</c:v>
                </c:pt>
                <c:pt idx="19">
                  <c:v>1984.0</c:v>
                </c:pt>
                <c:pt idx="20">
                  <c:v>1985.0</c:v>
                </c:pt>
                <c:pt idx="21">
                  <c:v>1986.0</c:v>
                </c:pt>
                <c:pt idx="22">
                  <c:v>1987.0</c:v>
                </c:pt>
                <c:pt idx="23">
                  <c:v>1988.0</c:v>
                </c:pt>
                <c:pt idx="24">
                  <c:v>1989.0</c:v>
                </c:pt>
                <c:pt idx="25">
                  <c:v>1990.0</c:v>
                </c:pt>
                <c:pt idx="26">
                  <c:v>1991.0</c:v>
                </c:pt>
                <c:pt idx="27">
                  <c:v>1992.0</c:v>
                </c:pt>
                <c:pt idx="28">
                  <c:v>1993.0</c:v>
                </c:pt>
                <c:pt idx="29">
                  <c:v>1994.0</c:v>
                </c:pt>
                <c:pt idx="30">
                  <c:v>1995.0</c:v>
                </c:pt>
                <c:pt idx="31">
                  <c:v>1996.0</c:v>
                </c:pt>
                <c:pt idx="32">
                  <c:v>1997.0</c:v>
                </c:pt>
                <c:pt idx="33">
                  <c:v>1998.0</c:v>
                </c:pt>
                <c:pt idx="34">
                  <c:v>1999.0</c:v>
                </c:pt>
                <c:pt idx="35">
                  <c:v>2000.0</c:v>
                </c:pt>
                <c:pt idx="36">
                  <c:v>2001.0</c:v>
                </c:pt>
                <c:pt idx="37">
                  <c:v>2002.0</c:v>
                </c:pt>
                <c:pt idx="38">
                  <c:v>2003.0</c:v>
                </c:pt>
                <c:pt idx="39">
                  <c:v>2004.0</c:v>
                </c:pt>
                <c:pt idx="40">
                  <c:v>2005.0</c:v>
                </c:pt>
                <c:pt idx="41">
                  <c:v>2006.0</c:v>
                </c:pt>
                <c:pt idx="42">
                  <c:v>2007.0</c:v>
                </c:pt>
                <c:pt idx="43">
                  <c:v>2008.0</c:v>
                </c:pt>
                <c:pt idx="44">
                  <c:v>2009.0</c:v>
                </c:pt>
                <c:pt idx="45">
                  <c:v>2010.0</c:v>
                </c:pt>
                <c:pt idx="46">
                  <c:v>2011.0</c:v>
                </c:pt>
                <c:pt idx="47">
                  <c:v>2012.0</c:v>
                </c:pt>
                <c:pt idx="48">
                  <c:v>2013.0</c:v>
                </c:pt>
              </c:numCache>
            </c:numRef>
          </c:xVal>
          <c:yVal>
            <c:numRef>
              <c:f>'Fig''s 3, 4 ben''s, tx 1965-2013'!$D$8:$D$56</c:f>
              <c:numCache>
                <c:formatCode>0.00</c:formatCode>
                <c:ptCount val="49"/>
                <c:pt idx="0">
                  <c:v>3.099498680721676</c:v>
                </c:pt>
                <c:pt idx="1">
                  <c:v>2.788883890180352</c:v>
                </c:pt>
                <c:pt idx="2">
                  <c:v>2.830441719694516</c:v>
                </c:pt>
                <c:pt idx="3">
                  <c:v>2.548866966156339</c:v>
                </c:pt>
                <c:pt idx="4">
                  <c:v>2.35387450597079</c:v>
                </c:pt>
                <c:pt idx="5">
                  <c:v>2.421414329323502</c:v>
                </c:pt>
                <c:pt idx="6">
                  <c:v>2.695684984859151</c:v>
                </c:pt>
                <c:pt idx="7">
                  <c:v>2.090077709202668</c:v>
                </c:pt>
                <c:pt idx="8">
                  <c:v>2.210088591574761</c:v>
                </c:pt>
                <c:pt idx="9">
                  <c:v>2.739973593230565</c:v>
                </c:pt>
                <c:pt idx="10">
                  <c:v>2.561386193376311</c:v>
                </c:pt>
                <c:pt idx="11">
                  <c:v>1.969495010581751</c:v>
                </c:pt>
                <c:pt idx="12">
                  <c:v>1.899100361820817</c:v>
                </c:pt>
                <c:pt idx="13">
                  <c:v>1.887714968709325</c:v>
                </c:pt>
                <c:pt idx="14">
                  <c:v>2.145532399987828</c:v>
                </c:pt>
                <c:pt idx="15">
                  <c:v>2.236711664447366</c:v>
                </c:pt>
                <c:pt idx="16">
                  <c:v>1.946325375647597</c:v>
                </c:pt>
                <c:pt idx="17">
                  <c:v>1.839519852822167</c:v>
                </c:pt>
                <c:pt idx="18">
                  <c:v>2.027373769158771</c:v>
                </c:pt>
                <c:pt idx="19">
                  <c:v>1.977763127361121</c:v>
                </c:pt>
                <c:pt idx="20">
                  <c:v>1.472689656535285</c:v>
                </c:pt>
                <c:pt idx="21">
                  <c:v>1.516553501546474</c:v>
                </c:pt>
                <c:pt idx="22">
                  <c:v>1.382606508935989</c:v>
                </c:pt>
                <c:pt idx="23">
                  <c:v>1.581653152059436</c:v>
                </c:pt>
                <c:pt idx="24">
                  <c:v>1.60115851359947</c:v>
                </c:pt>
                <c:pt idx="25">
                  <c:v>1.568471675428463</c:v>
                </c:pt>
                <c:pt idx="26">
                  <c:v>2.013556821785908</c:v>
                </c:pt>
                <c:pt idx="27">
                  <c:v>1.980207550694152</c:v>
                </c:pt>
                <c:pt idx="28">
                  <c:v>1.980841646161793</c:v>
                </c:pt>
                <c:pt idx="29">
                  <c:v>1.942339954529798</c:v>
                </c:pt>
                <c:pt idx="30">
                  <c:v>1.884325924787011</c:v>
                </c:pt>
                <c:pt idx="31">
                  <c:v>1.946125482396194</c:v>
                </c:pt>
                <c:pt idx="32">
                  <c:v>1.902851097040239</c:v>
                </c:pt>
                <c:pt idx="33">
                  <c:v>1.97744076735141</c:v>
                </c:pt>
                <c:pt idx="34">
                  <c:v>1.878872376256846</c:v>
                </c:pt>
                <c:pt idx="35">
                  <c:v>2.04156291302652</c:v>
                </c:pt>
                <c:pt idx="36">
                  <c:v>2.711815831314778</c:v>
                </c:pt>
                <c:pt idx="37">
                  <c:v>2.723407546549236</c:v>
                </c:pt>
                <c:pt idx="38">
                  <c:v>2.705757284282647</c:v>
                </c:pt>
                <c:pt idx="39">
                  <c:v>2.771678371225902</c:v>
                </c:pt>
                <c:pt idx="40">
                  <c:v>3.456894394252636</c:v>
                </c:pt>
                <c:pt idx="41">
                  <c:v>4.194004174122792</c:v>
                </c:pt>
                <c:pt idx="42">
                  <c:v>4.657695126759591</c:v>
                </c:pt>
                <c:pt idx="43">
                  <c:v>3.804725157996602</c:v>
                </c:pt>
                <c:pt idx="44">
                  <c:v>3.201246741876647</c:v>
                </c:pt>
                <c:pt idx="45">
                  <c:v>3.907947587248593</c:v>
                </c:pt>
                <c:pt idx="46">
                  <c:v>4.277446102266456</c:v>
                </c:pt>
                <c:pt idx="47">
                  <c:v>4.163613195610608</c:v>
                </c:pt>
                <c:pt idx="48">
                  <c:v>3.817419778592622</c:v>
                </c:pt>
              </c:numCache>
            </c:numRef>
          </c:yVal>
        </c:ser>
        <c:ser>
          <c:idx val="3"/>
          <c:order val="3"/>
          <c:tx>
            <c:strRef>
              <c:f>'Fig''s 3, 4 ben''s, tx 1965-2013'!$E$7</c:f>
              <c:strCache>
                <c:ptCount val="1"/>
                <c:pt idx="0">
                  <c:v>Taxes paid, Q3/Q1</c:v>
                </c:pt>
              </c:strCache>
            </c:strRef>
          </c:tx>
          <c:spPr>
            <a:ln w="15875">
              <a:noFill/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dot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'Fig''s 3, 4 ben''s, tx 1965-2013'!$A$8:$A$56</c:f>
              <c:numCache>
                <c:formatCode>General</c:formatCode>
                <c:ptCount val="49"/>
                <c:pt idx="0">
                  <c:v>1965.0</c:v>
                </c:pt>
                <c:pt idx="1">
                  <c:v>1966.0</c:v>
                </c:pt>
                <c:pt idx="2">
                  <c:v>1967.0</c:v>
                </c:pt>
                <c:pt idx="3">
                  <c:v>1968.0</c:v>
                </c:pt>
                <c:pt idx="4">
                  <c:v>1969.0</c:v>
                </c:pt>
                <c:pt idx="5">
                  <c:v>1970.0</c:v>
                </c:pt>
                <c:pt idx="6">
                  <c:v>1971.0</c:v>
                </c:pt>
                <c:pt idx="7">
                  <c:v>1972.0</c:v>
                </c:pt>
                <c:pt idx="8">
                  <c:v>1973.0</c:v>
                </c:pt>
                <c:pt idx="9">
                  <c:v>1974.0</c:v>
                </c:pt>
                <c:pt idx="10">
                  <c:v>1975.0</c:v>
                </c:pt>
                <c:pt idx="11">
                  <c:v>1976.0</c:v>
                </c:pt>
                <c:pt idx="12">
                  <c:v>1977.0</c:v>
                </c:pt>
                <c:pt idx="13">
                  <c:v>1978.0</c:v>
                </c:pt>
                <c:pt idx="14">
                  <c:v>1979.0</c:v>
                </c:pt>
                <c:pt idx="15">
                  <c:v>1980.0</c:v>
                </c:pt>
                <c:pt idx="16">
                  <c:v>1981.0</c:v>
                </c:pt>
                <c:pt idx="17">
                  <c:v>1982.0</c:v>
                </c:pt>
                <c:pt idx="18">
                  <c:v>1983.0</c:v>
                </c:pt>
                <c:pt idx="19">
                  <c:v>1984.0</c:v>
                </c:pt>
                <c:pt idx="20">
                  <c:v>1985.0</c:v>
                </c:pt>
                <c:pt idx="21">
                  <c:v>1986.0</c:v>
                </c:pt>
                <c:pt idx="22">
                  <c:v>1987.0</c:v>
                </c:pt>
                <c:pt idx="23">
                  <c:v>1988.0</c:v>
                </c:pt>
                <c:pt idx="24">
                  <c:v>1989.0</c:v>
                </c:pt>
                <c:pt idx="25">
                  <c:v>1990.0</c:v>
                </c:pt>
                <c:pt idx="26">
                  <c:v>1991.0</c:v>
                </c:pt>
                <c:pt idx="27">
                  <c:v>1992.0</c:v>
                </c:pt>
                <c:pt idx="28">
                  <c:v>1993.0</c:v>
                </c:pt>
                <c:pt idx="29">
                  <c:v>1994.0</c:v>
                </c:pt>
                <c:pt idx="30">
                  <c:v>1995.0</c:v>
                </c:pt>
                <c:pt idx="31">
                  <c:v>1996.0</c:v>
                </c:pt>
                <c:pt idx="32">
                  <c:v>1997.0</c:v>
                </c:pt>
                <c:pt idx="33">
                  <c:v>1998.0</c:v>
                </c:pt>
                <c:pt idx="34">
                  <c:v>1999.0</c:v>
                </c:pt>
                <c:pt idx="35">
                  <c:v>2000.0</c:v>
                </c:pt>
                <c:pt idx="36">
                  <c:v>2001.0</c:v>
                </c:pt>
                <c:pt idx="37">
                  <c:v>2002.0</c:v>
                </c:pt>
                <c:pt idx="38">
                  <c:v>2003.0</c:v>
                </c:pt>
                <c:pt idx="39">
                  <c:v>2004.0</c:v>
                </c:pt>
                <c:pt idx="40">
                  <c:v>2005.0</c:v>
                </c:pt>
                <c:pt idx="41">
                  <c:v>2006.0</c:v>
                </c:pt>
                <c:pt idx="42">
                  <c:v>2007.0</c:v>
                </c:pt>
                <c:pt idx="43">
                  <c:v>2008.0</c:v>
                </c:pt>
                <c:pt idx="44">
                  <c:v>2009.0</c:v>
                </c:pt>
                <c:pt idx="45">
                  <c:v>2010.0</c:v>
                </c:pt>
                <c:pt idx="46">
                  <c:v>2011.0</c:v>
                </c:pt>
                <c:pt idx="47">
                  <c:v>2012.0</c:v>
                </c:pt>
                <c:pt idx="48">
                  <c:v>2013.0</c:v>
                </c:pt>
              </c:numCache>
            </c:numRef>
          </c:xVal>
          <c:yVal>
            <c:numRef>
              <c:f>'Fig''s 3, 4 ben''s, tx 1965-2013'!$E$8:$E$56</c:f>
              <c:numCache>
                <c:formatCode>0.00</c:formatCode>
                <c:ptCount val="49"/>
                <c:pt idx="0">
                  <c:v>0.953505197010648</c:v>
                </c:pt>
                <c:pt idx="1">
                  <c:v>0.948602575835579</c:v>
                </c:pt>
                <c:pt idx="2">
                  <c:v>0.949255584822994</c:v>
                </c:pt>
                <c:pt idx="3">
                  <c:v>0.944848636527533</c:v>
                </c:pt>
                <c:pt idx="4">
                  <c:v>0.941820697465784</c:v>
                </c:pt>
                <c:pt idx="5">
                  <c:v>0.942867289827795</c:v>
                </c:pt>
                <c:pt idx="6">
                  <c:v>0.947141378867551</c:v>
                </c:pt>
                <c:pt idx="7">
                  <c:v>0.937755084651892</c:v>
                </c:pt>
                <c:pt idx="8">
                  <c:v>0.939600321225599</c:v>
                </c:pt>
                <c:pt idx="9">
                  <c:v>0.947835185603903</c:v>
                </c:pt>
                <c:pt idx="10">
                  <c:v>0.945043706533699</c:v>
                </c:pt>
                <c:pt idx="11">
                  <c:v>0.93590834112475</c:v>
                </c:pt>
                <c:pt idx="12">
                  <c:v>0.934833594435309</c:v>
                </c:pt>
                <c:pt idx="13">
                  <c:v>0.93466000038379</c:v>
                </c:pt>
                <c:pt idx="14">
                  <c:v>0.93860683097441</c:v>
                </c:pt>
                <c:pt idx="15">
                  <c:v>0.940010650925753</c:v>
                </c:pt>
                <c:pt idx="16">
                  <c:v>0.935554327186343</c:v>
                </c:pt>
                <c:pt idx="17">
                  <c:v>0.93392587889508</c:v>
                </c:pt>
                <c:pt idx="18">
                  <c:v>0.936793855059068</c:v>
                </c:pt>
                <c:pt idx="19">
                  <c:v>0.936034736366977</c:v>
                </c:pt>
                <c:pt idx="20">
                  <c:v>0.928375787508201</c:v>
                </c:pt>
                <c:pt idx="21">
                  <c:v>0.929035966761584</c:v>
                </c:pt>
                <c:pt idx="22">
                  <c:v>0.92702291563233</c:v>
                </c:pt>
                <c:pt idx="23">
                  <c:v>0.930017491256218</c:v>
                </c:pt>
                <c:pt idx="24">
                  <c:v>0.930311982629234</c:v>
                </c:pt>
                <c:pt idx="25">
                  <c:v>0.929818583259603</c:v>
                </c:pt>
                <c:pt idx="26">
                  <c:v>0.936582310953507</c:v>
                </c:pt>
                <c:pt idx="27">
                  <c:v>0.936072110965266</c:v>
                </c:pt>
                <c:pt idx="28">
                  <c:v>0.93608180660792</c:v>
                </c:pt>
                <c:pt idx="29">
                  <c:v>0.935493460056099</c:v>
                </c:pt>
                <c:pt idx="30">
                  <c:v>0.934608339795506</c:v>
                </c:pt>
                <c:pt idx="31">
                  <c:v>0.935551274138715</c:v>
                </c:pt>
                <c:pt idx="32">
                  <c:v>0.934890796333761</c:v>
                </c:pt>
                <c:pt idx="33">
                  <c:v>0.936029807788844</c:v>
                </c:pt>
                <c:pt idx="34">
                  <c:v>0.934525221103218</c:v>
                </c:pt>
                <c:pt idx="35">
                  <c:v>0.937011197153094</c:v>
                </c:pt>
                <c:pt idx="36">
                  <c:v>0.947393960299186</c:v>
                </c:pt>
                <c:pt idx="37">
                  <c:v>0.947575549911912</c:v>
                </c:pt>
                <c:pt idx="38">
                  <c:v>0.947299078032564</c:v>
                </c:pt>
                <c:pt idx="39">
                  <c:v>0.948332483945571</c:v>
                </c:pt>
                <c:pt idx="40">
                  <c:v>0.959209263894783</c:v>
                </c:pt>
                <c:pt idx="41">
                  <c:v>0.971191817861761</c:v>
                </c:pt>
                <c:pt idx="42">
                  <c:v>0.97888425259238</c:v>
                </c:pt>
                <c:pt idx="43">
                  <c:v>0.964826587692649</c:v>
                </c:pt>
                <c:pt idx="44">
                  <c:v>0.955122185695057</c:v>
                </c:pt>
                <c:pt idx="45">
                  <c:v>0.966506268866363</c:v>
                </c:pt>
                <c:pt idx="46">
                  <c:v>0.972567150608207</c:v>
                </c:pt>
                <c:pt idx="47">
                  <c:v>0.970691863998297</c:v>
                </c:pt>
                <c:pt idx="48">
                  <c:v>0.965032845275699</c:v>
                </c:pt>
              </c:numCache>
            </c:numRef>
          </c:yVal>
        </c:ser>
        <c:dLbls/>
        <c:axId val="548739656"/>
        <c:axId val="548743128"/>
      </c:scatterChart>
      <c:valAx>
        <c:axId val="548739656"/>
        <c:scaling>
          <c:orientation val="minMax"/>
          <c:max val="2015.0"/>
          <c:min val="1965.0"/>
        </c:scaling>
        <c:axPos val="b"/>
        <c:numFmt formatCode="General" sourceLinked="1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548743128"/>
        <c:crossesAt val="0.0"/>
        <c:crossBetween val="midCat"/>
        <c:majorUnit val="5.0"/>
        <c:minorUnit val="1.0"/>
      </c:valAx>
      <c:valAx>
        <c:axId val="548743128"/>
        <c:scaling>
          <c:orientation val="minMax"/>
          <c:max val="5.0"/>
          <c:min val="0.0"/>
        </c:scaling>
        <c:axPos val="l"/>
        <c:majorGridlines/>
        <c:numFmt formatCode="0" sourceLinked="0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548739656"/>
        <c:crossesAt val="1960.0"/>
        <c:crossBetween val="midCat"/>
        <c:majorUnit val="1.0"/>
        <c:minorUnit val="0.1"/>
      </c:valAx>
    </c:plotArea>
    <c:legend>
      <c:legendPos val="r"/>
      <c:layout>
        <c:manualLayout>
          <c:xMode val="edge"/>
          <c:yMode val="edge"/>
          <c:x val="0.341089741441894"/>
          <c:y val="0.145735904847337"/>
          <c:w val="0.281764896409225"/>
          <c:h val="0.233069204956975"/>
        </c:manualLayout>
      </c:layout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0539047959914102"/>
          <c:y val="0.0286975717439294"/>
          <c:w val="0.875313560113286"/>
          <c:h val="0.841059602649007"/>
        </c:manualLayout>
      </c:layout>
      <c:scatterChart>
        <c:scatterStyle val="lineMarker"/>
        <c:ser>
          <c:idx val="0"/>
          <c:order val="0"/>
          <c:tx>
            <c:strRef>
              <c:f>'Fig''s 3, 4 ben''s, tx 1965-2013'!$B$64</c:f>
              <c:strCache>
                <c:ptCount val="1"/>
                <c:pt idx="0">
                  <c:v>Ben-tax, top quintile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'Fig''s 3, 4 ben''s, tx 1965-2013'!$A$65:$A$113</c:f>
              <c:numCache>
                <c:formatCode>General</c:formatCode>
                <c:ptCount val="49"/>
                <c:pt idx="0">
                  <c:v>1965.0</c:v>
                </c:pt>
                <c:pt idx="1">
                  <c:v>1966.0</c:v>
                </c:pt>
                <c:pt idx="2">
                  <c:v>1967.0</c:v>
                </c:pt>
                <c:pt idx="3">
                  <c:v>1968.0</c:v>
                </c:pt>
                <c:pt idx="4">
                  <c:v>1969.0</c:v>
                </c:pt>
                <c:pt idx="5">
                  <c:v>1970.0</c:v>
                </c:pt>
                <c:pt idx="6">
                  <c:v>1971.0</c:v>
                </c:pt>
                <c:pt idx="7">
                  <c:v>1972.0</c:v>
                </c:pt>
                <c:pt idx="8">
                  <c:v>1973.0</c:v>
                </c:pt>
                <c:pt idx="9">
                  <c:v>1974.0</c:v>
                </c:pt>
                <c:pt idx="10">
                  <c:v>1975.0</c:v>
                </c:pt>
                <c:pt idx="11">
                  <c:v>1976.0</c:v>
                </c:pt>
                <c:pt idx="12">
                  <c:v>1977.0</c:v>
                </c:pt>
                <c:pt idx="13">
                  <c:v>1978.0</c:v>
                </c:pt>
                <c:pt idx="14">
                  <c:v>1979.0</c:v>
                </c:pt>
                <c:pt idx="15">
                  <c:v>1980.0</c:v>
                </c:pt>
                <c:pt idx="16">
                  <c:v>1981.0</c:v>
                </c:pt>
                <c:pt idx="17">
                  <c:v>1982.0</c:v>
                </c:pt>
                <c:pt idx="18">
                  <c:v>1983.0</c:v>
                </c:pt>
                <c:pt idx="19">
                  <c:v>1984.0</c:v>
                </c:pt>
                <c:pt idx="20">
                  <c:v>1985.0</c:v>
                </c:pt>
                <c:pt idx="21">
                  <c:v>1986.0</c:v>
                </c:pt>
                <c:pt idx="22">
                  <c:v>1987.0</c:v>
                </c:pt>
                <c:pt idx="23">
                  <c:v>1988.0</c:v>
                </c:pt>
                <c:pt idx="24">
                  <c:v>1989.0</c:v>
                </c:pt>
                <c:pt idx="25">
                  <c:v>1990.0</c:v>
                </c:pt>
                <c:pt idx="26">
                  <c:v>1991.0</c:v>
                </c:pt>
                <c:pt idx="27">
                  <c:v>1992.0</c:v>
                </c:pt>
                <c:pt idx="28">
                  <c:v>1993.0</c:v>
                </c:pt>
                <c:pt idx="29">
                  <c:v>1994.0</c:v>
                </c:pt>
                <c:pt idx="30">
                  <c:v>1995.0</c:v>
                </c:pt>
                <c:pt idx="31">
                  <c:v>1996.0</c:v>
                </c:pt>
                <c:pt idx="32">
                  <c:v>1997.0</c:v>
                </c:pt>
                <c:pt idx="33">
                  <c:v>1998.0</c:v>
                </c:pt>
                <c:pt idx="34">
                  <c:v>1999.0</c:v>
                </c:pt>
                <c:pt idx="35">
                  <c:v>2000.0</c:v>
                </c:pt>
                <c:pt idx="36">
                  <c:v>2001.0</c:v>
                </c:pt>
                <c:pt idx="37">
                  <c:v>2002.0</c:v>
                </c:pt>
                <c:pt idx="38">
                  <c:v>2003.0</c:v>
                </c:pt>
                <c:pt idx="39">
                  <c:v>2004.0</c:v>
                </c:pt>
                <c:pt idx="40">
                  <c:v>2005.0</c:v>
                </c:pt>
                <c:pt idx="41">
                  <c:v>2006.0</c:v>
                </c:pt>
                <c:pt idx="42">
                  <c:v>2007.0</c:v>
                </c:pt>
                <c:pt idx="43">
                  <c:v>2008.0</c:v>
                </c:pt>
                <c:pt idx="44">
                  <c:v>2009.0</c:v>
                </c:pt>
                <c:pt idx="45">
                  <c:v>2010.0</c:v>
                </c:pt>
                <c:pt idx="46">
                  <c:v>2011.0</c:v>
                </c:pt>
                <c:pt idx="47">
                  <c:v>2012.0</c:v>
                </c:pt>
                <c:pt idx="48">
                  <c:v>2013.0</c:v>
                </c:pt>
              </c:numCache>
            </c:numRef>
          </c:xVal>
          <c:yVal>
            <c:numRef>
              <c:f>'Fig''s 3, 4 ben''s, tx 1965-2013'!$B$65:$B$113</c:f>
              <c:numCache>
                <c:formatCode>0.0</c:formatCode>
                <c:ptCount val="49"/>
                <c:pt idx="0">
                  <c:v>-1.598306807803202</c:v>
                </c:pt>
                <c:pt idx="1">
                  <c:v>-1.104821243005897</c:v>
                </c:pt>
                <c:pt idx="2">
                  <c:v>-1.148744894536239</c:v>
                </c:pt>
                <c:pt idx="3">
                  <c:v>-0.978874710960257</c:v>
                </c:pt>
                <c:pt idx="4">
                  <c:v>-0.964347508130214</c:v>
                </c:pt>
                <c:pt idx="5">
                  <c:v>-1.153841566714904</c:v>
                </c:pt>
                <c:pt idx="6">
                  <c:v>-1.560083288934869</c:v>
                </c:pt>
                <c:pt idx="7">
                  <c:v>-1.997729121757205</c:v>
                </c:pt>
                <c:pt idx="8">
                  <c:v>-1.107648301279587</c:v>
                </c:pt>
                <c:pt idx="9">
                  <c:v>-1.388778769577417</c:v>
                </c:pt>
                <c:pt idx="10">
                  <c:v>-1.361070005128746</c:v>
                </c:pt>
                <c:pt idx="11">
                  <c:v>0.287546157823348</c:v>
                </c:pt>
                <c:pt idx="12">
                  <c:v>0.344406543254902</c:v>
                </c:pt>
                <c:pt idx="13">
                  <c:v>0.224897645146073</c:v>
                </c:pt>
                <c:pt idx="14">
                  <c:v>-0.461940212052065</c:v>
                </c:pt>
                <c:pt idx="15">
                  <c:v>-0.497305857630142</c:v>
                </c:pt>
                <c:pt idx="16">
                  <c:v>-0.417313513897348</c:v>
                </c:pt>
                <c:pt idx="17">
                  <c:v>-0.454157026454968</c:v>
                </c:pt>
                <c:pt idx="18">
                  <c:v>-0.869893590985541</c:v>
                </c:pt>
                <c:pt idx="19">
                  <c:v>-0.6578719796226</c:v>
                </c:pt>
                <c:pt idx="20">
                  <c:v>0.645137587003526</c:v>
                </c:pt>
                <c:pt idx="21">
                  <c:v>0.450963137667082</c:v>
                </c:pt>
                <c:pt idx="22">
                  <c:v>1.26520331487359</c:v>
                </c:pt>
                <c:pt idx="23">
                  <c:v>0.800932171477128</c:v>
                </c:pt>
                <c:pt idx="24">
                  <c:v>0.729177672337418</c:v>
                </c:pt>
                <c:pt idx="25">
                  <c:v>0.822461095756113</c:v>
                </c:pt>
                <c:pt idx="26">
                  <c:v>0.110752556712057</c:v>
                </c:pt>
                <c:pt idx="27">
                  <c:v>0.0852716712367862</c:v>
                </c:pt>
                <c:pt idx="28">
                  <c:v>0.0806934905710914</c:v>
                </c:pt>
                <c:pt idx="29">
                  <c:v>0.0749155828891825</c:v>
                </c:pt>
                <c:pt idx="30">
                  <c:v>0.124082694671459</c:v>
                </c:pt>
                <c:pt idx="31">
                  <c:v>0.176173130118068</c:v>
                </c:pt>
                <c:pt idx="32">
                  <c:v>0.174448387704701</c:v>
                </c:pt>
                <c:pt idx="33">
                  <c:v>0.021990574677492</c:v>
                </c:pt>
                <c:pt idx="34">
                  <c:v>0.237984779286972</c:v>
                </c:pt>
                <c:pt idx="35">
                  <c:v>-0.082272994163751</c:v>
                </c:pt>
                <c:pt idx="36">
                  <c:v>-0.931738953317568</c:v>
                </c:pt>
                <c:pt idx="37">
                  <c:v>-0.996253581335167</c:v>
                </c:pt>
                <c:pt idx="38">
                  <c:v>-0.962385836470212</c:v>
                </c:pt>
                <c:pt idx="39">
                  <c:v>-1.016219418214661</c:v>
                </c:pt>
                <c:pt idx="40">
                  <c:v>-1.611422618003195</c:v>
                </c:pt>
                <c:pt idx="41">
                  <c:v>-2.106445196974727</c:v>
                </c:pt>
                <c:pt idx="42">
                  <c:v>-2.545342959026404</c:v>
                </c:pt>
                <c:pt idx="43">
                  <c:v>-2.163589476854771</c:v>
                </c:pt>
                <c:pt idx="44">
                  <c:v>-1.9080367076131</c:v>
                </c:pt>
                <c:pt idx="45">
                  <c:v>-2.464682220103817</c:v>
                </c:pt>
                <c:pt idx="46">
                  <c:v>-2.724785324676662</c:v>
                </c:pt>
                <c:pt idx="47">
                  <c:v>-2.754805682279708</c:v>
                </c:pt>
                <c:pt idx="48">
                  <c:v>-2.576459928837885</c:v>
                </c:pt>
              </c:numCache>
            </c:numRef>
          </c:yVal>
        </c:ser>
        <c:ser>
          <c:idx val="1"/>
          <c:order val="1"/>
          <c:tx>
            <c:strRef>
              <c:f>'Fig''s 3, 4 ben''s, tx 1965-2013'!$C$64</c:f>
              <c:strCache>
                <c:ptCount val="1"/>
                <c:pt idx="0">
                  <c:v>Ben-tax, middle quintile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 w="22225">
                <a:solidFill>
                  <a:schemeClr val="tx1"/>
                </a:solidFill>
              </a:ln>
            </c:spPr>
          </c:marker>
          <c:xVal>
            <c:numRef>
              <c:f>'Fig''s 3, 4 ben''s, tx 1965-2013'!$A$65:$A$113</c:f>
              <c:numCache>
                <c:formatCode>General</c:formatCode>
                <c:ptCount val="49"/>
                <c:pt idx="0">
                  <c:v>1965.0</c:v>
                </c:pt>
                <c:pt idx="1">
                  <c:v>1966.0</c:v>
                </c:pt>
                <c:pt idx="2">
                  <c:v>1967.0</c:v>
                </c:pt>
                <c:pt idx="3">
                  <c:v>1968.0</c:v>
                </c:pt>
                <c:pt idx="4">
                  <c:v>1969.0</c:v>
                </c:pt>
                <c:pt idx="5">
                  <c:v>1970.0</c:v>
                </c:pt>
                <c:pt idx="6">
                  <c:v>1971.0</c:v>
                </c:pt>
                <c:pt idx="7">
                  <c:v>1972.0</c:v>
                </c:pt>
                <c:pt idx="8">
                  <c:v>1973.0</c:v>
                </c:pt>
                <c:pt idx="9">
                  <c:v>1974.0</c:v>
                </c:pt>
                <c:pt idx="10">
                  <c:v>1975.0</c:v>
                </c:pt>
                <c:pt idx="11">
                  <c:v>1976.0</c:v>
                </c:pt>
                <c:pt idx="12">
                  <c:v>1977.0</c:v>
                </c:pt>
                <c:pt idx="13">
                  <c:v>1978.0</c:v>
                </c:pt>
                <c:pt idx="14">
                  <c:v>1979.0</c:v>
                </c:pt>
                <c:pt idx="15">
                  <c:v>1980.0</c:v>
                </c:pt>
                <c:pt idx="16">
                  <c:v>1981.0</c:v>
                </c:pt>
                <c:pt idx="17">
                  <c:v>1982.0</c:v>
                </c:pt>
                <c:pt idx="18">
                  <c:v>1983.0</c:v>
                </c:pt>
                <c:pt idx="19">
                  <c:v>1984.0</c:v>
                </c:pt>
                <c:pt idx="20">
                  <c:v>1985.0</c:v>
                </c:pt>
                <c:pt idx="21">
                  <c:v>1986.0</c:v>
                </c:pt>
                <c:pt idx="22">
                  <c:v>1987.0</c:v>
                </c:pt>
                <c:pt idx="23">
                  <c:v>1988.0</c:v>
                </c:pt>
                <c:pt idx="24">
                  <c:v>1989.0</c:v>
                </c:pt>
                <c:pt idx="25">
                  <c:v>1990.0</c:v>
                </c:pt>
                <c:pt idx="26">
                  <c:v>1991.0</c:v>
                </c:pt>
                <c:pt idx="27">
                  <c:v>1992.0</c:v>
                </c:pt>
                <c:pt idx="28">
                  <c:v>1993.0</c:v>
                </c:pt>
                <c:pt idx="29">
                  <c:v>1994.0</c:v>
                </c:pt>
                <c:pt idx="30">
                  <c:v>1995.0</c:v>
                </c:pt>
                <c:pt idx="31">
                  <c:v>1996.0</c:v>
                </c:pt>
                <c:pt idx="32">
                  <c:v>1997.0</c:v>
                </c:pt>
                <c:pt idx="33">
                  <c:v>1998.0</c:v>
                </c:pt>
                <c:pt idx="34">
                  <c:v>1999.0</c:v>
                </c:pt>
                <c:pt idx="35">
                  <c:v>2000.0</c:v>
                </c:pt>
                <c:pt idx="36">
                  <c:v>2001.0</c:v>
                </c:pt>
                <c:pt idx="37">
                  <c:v>2002.0</c:v>
                </c:pt>
                <c:pt idx="38">
                  <c:v>2003.0</c:v>
                </c:pt>
                <c:pt idx="39">
                  <c:v>2004.0</c:v>
                </c:pt>
                <c:pt idx="40">
                  <c:v>2005.0</c:v>
                </c:pt>
                <c:pt idx="41">
                  <c:v>2006.0</c:v>
                </c:pt>
                <c:pt idx="42">
                  <c:v>2007.0</c:v>
                </c:pt>
                <c:pt idx="43">
                  <c:v>2008.0</c:v>
                </c:pt>
                <c:pt idx="44">
                  <c:v>2009.0</c:v>
                </c:pt>
                <c:pt idx="45">
                  <c:v>2010.0</c:v>
                </c:pt>
                <c:pt idx="46">
                  <c:v>2011.0</c:v>
                </c:pt>
                <c:pt idx="47">
                  <c:v>2012.0</c:v>
                </c:pt>
                <c:pt idx="48">
                  <c:v>2013.0</c:v>
                </c:pt>
              </c:numCache>
            </c:numRef>
          </c:xVal>
          <c:yVal>
            <c:numRef>
              <c:f>'Fig''s 3, 4 ben''s, tx 1965-2013'!$C$65:$C$113</c:f>
              <c:numCache>
                <c:formatCode>0.0</c:formatCode>
                <c:ptCount val="49"/>
                <c:pt idx="0">
                  <c:v>0.410872430253997</c:v>
                </c:pt>
                <c:pt idx="1">
                  <c:v>0.306710664880519</c:v>
                </c:pt>
                <c:pt idx="2">
                  <c:v>0.311660768696502</c:v>
                </c:pt>
                <c:pt idx="3">
                  <c:v>0.268449488146191</c:v>
                </c:pt>
                <c:pt idx="4">
                  <c:v>0.264408155278903</c:v>
                </c:pt>
                <c:pt idx="5">
                  <c:v>0.312133759596023</c:v>
                </c:pt>
                <c:pt idx="6">
                  <c:v>0.432495820828649</c:v>
                </c:pt>
                <c:pt idx="7">
                  <c:v>0.550228191036932</c:v>
                </c:pt>
                <c:pt idx="8">
                  <c:v>0.322836381362987</c:v>
                </c:pt>
                <c:pt idx="9">
                  <c:v>0.394327755996886</c:v>
                </c:pt>
                <c:pt idx="10">
                  <c:v>0.366657245978412</c:v>
                </c:pt>
                <c:pt idx="11">
                  <c:v>0.0288002440668755</c:v>
                </c:pt>
                <c:pt idx="12">
                  <c:v>-0.0241421216029436</c:v>
                </c:pt>
                <c:pt idx="13">
                  <c:v>-0.000316364203139408</c:v>
                </c:pt>
                <c:pt idx="14">
                  <c:v>0.158908504726388</c:v>
                </c:pt>
                <c:pt idx="15">
                  <c:v>0.165455427539533</c:v>
                </c:pt>
                <c:pt idx="16">
                  <c:v>0.0682492553299174</c:v>
                </c:pt>
                <c:pt idx="17">
                  <c:v>0.00996645763829562</c:v>
                </c:pt>
                <c:pt idx="18">
                  <c:v>0.141823372791098</c:v>
                </c:pt>
                <c:pt idx="19">
                  <c:v>0.0966062188278536</c:v>
                </c:pt>
                <c:pt idx="20">
                  <c:v>-0.234351335899081</c:v>
                </c:pt>
                <c:pt idx="21">
                  <c:v>-0.182818946505838</c:v>
                </c:pt>
                <c:pt idx="22">
                  <c:v>-0.232280768896287</c:v>
                </c:pt>
                <c:pt idx="23">
                  <c:v>-0.118679906537376</c:v>
                </c:pt>
                <c:pt idx="24">
                  <c:v>-0.100461645882922</c:v>
                </c:pt>
                <c:pt idx="25">
                  <c:v>-0.123783426465279</c:v>
                </c:pt>
                <c:pt idx="26">
                  <c:v>0.0586126473635349</c:v>
                </c:pt>
                <c:pt idx="27">
                  <c:v>0.0640931159656688</c:v>
                </c:pt>
                <c:pt idx="28">
                  <c:v>0.0687579850939</c:v>
                </c:pt>
                <c:pt idx="29">
                  <c:v>0.0666719509103526</c:v>
                </c:pt>
                <c:pt idx="30">
                  <c:v>0.047915387133439</c:v>
                </c:pt>
                <c:pt idx="31">
                  <c:v>0.0268826407033087</c:v>
                </c:pt>
                <c:pt idx="32">
                  <c:v>0.023178861705833</c:v>
                </c:pt>
                <c:pt idx="33">
                  <c:v>0.0631648326156413</c:v>
                </c:pt>
                <c:pt idx="34">
                  <c:v>0.0182205019079555</c:v>
                </c:pt>
                <c:pt idx="35">
                  <c:v>0.100569305105675</c:v>
                </c:pt>
                <c:pt idx="36">
                  <c:v>0.376780715999789</c:v>
                </c:pt>
                <c:pt idx="37">
                  <c:v>0.389744452769015</c:v>
                </c:pt>
                <c:pt idx="38">
                  <c:v>0.372392785336967</c:v>
                </c:pt>
                <c:pt idx="39">
                  <c:v>0.375774826971091</c:v>
                </c:pt>
                <c:pt idx="40">
                  <c:v>0.529862804737641</c:v>
                </c:pt>
                <c:pt idx="41">
                  <c:v>0.650582611511419</c:v>
                </c:pt>
                <c:pt idx="42">
                  <c:v>0.762799028227745</c:v>
                </c:pt>
                <c:pt idx="43">
                  <c:v>0.666288412197933</c:v>
                </c:pt>
                <c:pt idx="44">
                  <c:v>0.614143083114423</c:v>
                </c:pt>
                <c:pt idx="45">
                  <c:v>0.754325265927346</c:v>
                </c:pt>
                <c:pt idx="46">
                  <c:v>0.818431327871696</c:v>
                </c:pt>
                <c:pt idx="47">
                  <c:v>0.823830657675246</c:v>
                </c:pt>
                <c:pt idx="48">
                  <c:v>0.770165464026862</c:v>
                </c:pt>
              </c:numCache>
            </c:numRef>
          </c:yVal>
        </c:ser>
        <c:ser>
          <c:idx val="2"/>
          <c:order val="2"/>
          <c:tx>
            <c:strRef>
              <c:f>'Fig''s 3, 4 ben''s, tx 1965-2013'!$D$64</c:f>
              <c:strCache>
                <c:ptCount val="1"/>
                <c:pt idx="0">
                  <c:v>Ben-tax, bottom quintile</c:v>
                </c:pt>
              </c:strCache>
            </c:strRef>
          </c:tx>
          <c:spPr>
            <a:ln w="15875">
              <a:solidFill>
                <a:srgbClr val="FF0000"/>
              </a:solidFill>
            </a:ln>
            <a:effectLst>
              <a:outerShdw blurRad="50800" dist="38100" dir="2700000" algn="tl" rotWithShape="0">
                <a:schemeClr val="bg1">
                  <a:alpha val="43000"/>
                </a:schemeClr>
              </a:outerShdw>
            </a:effectLst>
          </c:spPr>
          <c:marker>
            <c:symbol val="dash"/>
            <c:size val="9"/>
            <c:spPr>
              <a:ln>
                <a:solidFill>
                  <a:srgbClr val="FF0000"/>
                </a:solidFill>
              </a:ln>
              <a:effectLst>
                <a:outerShdw blurRad="50800" dist="38100" dir="2700000" algn="tl" rotWithShape="0">
                  <a:schemeClr val="bg1">
                    <a:alpha val="43000"/>
                  </a:schemeClr>
                </a:outerShdw>
              </a:effectLst>
            </c:spPr>
          </c:marker>
          <c:xVal>
            <c:numRef>
              <c:f>'Fig''s 3, 4 ben''s, tx 1965-2013'!$A$65:$A$113</c:f>
              <c:numCache>
                <c:formatCode>General</c:formatCode>
                <c:ptCount val="49"/>
                <c:pt idx="0">
                  <c:v>1965.0</c:v>
                </c:pt>
                <c:pt idx="1">
                  <c:v>1966.0</c:v>
                </c:pt>
                <c:pt idx="2">
                  <c:v>1967.0</c:v>
                </c:pt>
                <c:pt idx="3">
                  <c:v>1968.0</c:v>
                </c:pt>
                <c:pt idx="4">
                  <c:v>1969.0</c:v>
                </c:pt>
                <c:pt idx="5">
                  <c:v>1970.0</c:v>
                </c:pt>
                <c:pt idx="6">
                  <c:v>1971.0</c:v>
                </c:pt>
                <c:pt idx="7">
                  <c:v>1972.0</c:v>
                </c:pt>
                <c:pt idx="8">
                  <c:v>1973.0</c:v>
                </c:pt>
                <c:pt idx="9">
                  <c:v>1974.0</c:v>
                </c:pt>
                <c:pt idx="10">
                  <c:v>1975.0</c:v>
                </c:pt>
                <c:pt idx="11">
                  <c:v>1976.0</c:v>
                </c:pt>
                <c:pt idx="12">
                  <c:v>1977.0</c:v>
                </c:pt>
                <c:pt idx="13">
                  <c:v>1978.0</c:v>
                </c:pt>
                <c:pt idx="14">
                  <c:v>1979.0</c:v>
                </c:pt>
                <c:pt idx="15">
                  <c:v>1980.0</c:v>
                </c:pt>
                <c:pt idx="16">
                  <c:v>1981.0</c:v>
                </c:pt>
                <c:pt idx="17">
                  <c:v>1982.0</c:v>
                </c:pt>
                <c:pt idx="18">
                  <c:v>1983.0</c:v>
                </c:pt>
                <c:pt idx="19">
                  <c:v>1984.0</c:v>
                </c:pt>
                <c:pt idx="20">
                  <c:v>1985.0</c:v>
                </c:pt>
                <c:pt idx="21">
                  <c:v>1986.0</c:v>
                </c:pt>
                <c:pt idx="22">
                  <c:v>1987.0</c:v>
                </c:pt>
                <c:pt idx="23">
                  <c:v>1988.0</c:v>
                </c:pt>
                <c:pt idx="24">
                  <c:v>1989.0</c:v>
                </c:pt>
                <c:pt idx="25">
                  <c:v>1990.0</c:v>
                </c:pt>
                <c:pt idx="26">
                  <c:v>1991.0</c:v>
                </c:pt>
                <c:pt idx="27">
                  <c:v>1992.0</c:v>
                </c:pt>
                <c:pt idx="28">
                  <c:v>1993.0</c:v>
                </c:pt>
                <c:pt idx="29">
                  <c:v>1994.0</c:v>
                </c:pt>
                <c:pt idx="30">
                  <c:v>1995.0</c:v>
                </c:pt>
                <c:pt idx="31">
                  <c:v>1996.0</c:v>
                </c:pt>
                <c:pt idx="32">
                  <c:v>1997.0</c:v>
                </c:pt>
                <c:pt idx="33">
                  <c:v>1998.0</c:v>
                </c:pt>
                <c:pt idx="34">
                  <c:v>1999.0</c:v>
                </c:pt>
                <c:pt idx="35">
                  <c:v>2000.0</c:v>
                </c:pt>
                <c:pt idx="36">
                  <c:v>2001.0</c:v>
                </c:pt>
                <c:pt idx="37">
                  <c:v>2002.0</c:v>
                </c:pt>
                <c:pt idx="38">
                  <c:v>2003.0</c:v>
                </c:pt>
                <c:pt idx="39">
                  <c:v>2004.0</c:v>
                </c:pt>
                <c:pt idx="40">
                  <c:v>2005.0</c:v>
                </c:pt>
                <c:pt idx="41">
                  <c:v>2006.0</c:v>
                </c:pt>
                <c:pt idx="42">
                  <c:v>2007.0</c:v>
                </c:pt>
                <c:pt idx="43">
                  <c:v>2008.0</c:v>
                </c:pt>
                <c:pt idx="44">
                  <c:v>2009.0</c:v>
                </c:pt>
                <c:pt idx="45">
                  <c:v>2010.0</c:v>
                </c:pt>
                <c:pt idx="46">
                  <c:v>2011.0</c:v>
                </c:pt>
                <c:pt idx="47">
                  <c:v>2012.0</c:v>
                </c:pt>
                <c:pt idx="48">
                  <c:v>2013.0</c:v>
                </c:pt>
              </c:numCache>
            </c:numRef>
          </c:xVal>
          <c:yVal>
            <c:numRef>
              <c:f>'Fig''s 3, 4 ben''s, tx 1965-2013'!$D$65:$D$113</c:f>
              <c:numCache>
                <c:formatCode>0.0</c:formatCode>
                <c:ptCount val="49"/>
                <c:pt idx="0">
                  <c:v>0.596314986673342</c:v>
                </c:pt>
                <c:pt idx="1">
                  <c:v>0.373871013732332</c:v>
                </c:pt>
                <c:pt idx="2">
                  <c:v>0.400730109480628</c:v>
                </c:pt>
                <c:pt idx="3">
                  <c:v>0.325791207977978</c:v>
                </c:pt>
                <c:pt idx="4">
                  <c:v>0.324477097038446</c:v>
                </c:pt>
                <c:pt idx="5">
                  <c:v>0.393589099179427</c:v>
                </c:pt>
                <c:pt idx="6">
                  <c:v>0.502691552807127</c:v>
                </c:pt>
                <c:pt idx="7">
                  <c:v>0.696904865533424</c:v>
                </c:pt>
                <c:pt idx="8">
                  <c:v>0.380291910097718</c:v>
                </c:pt>
                <c:pt idx="9">
                  <c:v>0.432641261139874</c:v>
                </c:pt>
                <c:pt idx="10">
                  <c:v>0.462963258493424</c:v>
                </c:pt>
                <c:pt idx="11">
                  <c:v>-0.253586153264317</c:v>
                </c:pt>
                <c:pt idx="12">
                  <c:v>-0.116793909266359</c:v>
                </c:pt>
                <c:pt idx="13">
                  <c:v>-0.0561631809918777</c:v>
                </c:pt>
                <c:pt idx="14">
                  <c:v>0.198449321921386</c:v>
                </c:pt>
                <c:pt idx="15">
                  <c:v>0.212559637875886</c:v>
                </c:pt>
                <c:pt idx="16">
                  <c:v>0.376047420568958</c:v>
                </c:pt>
                <c:pt idx="17">
                  <c:v>0.582603127328232</c:v>
                </c:pt>
                <c:pt idx="18">
                  <c:v>0.638366765489333</c:v>
                </c:pt>
                <c:pt idx="19">
                  <c:v>0.543952860818514</c:v>
                </c:pt>
                <c:pt idx="20">
                  <c:v>0.0851326615560244</c:v>
                </c:pt>
                <c:pt idx="21">
                  <c:v>0.126785551582461</c:v>
                </c:pt>
                <c:pt idx="22">
                  <c:v>-0.870194320892529</c:v>
                </c:pt>
                <c:pt idx="23">
                  <c:v>-0.668515107692177</c:v>
                </c:pt>
                <c:pt idx="24">
                  <c:v>-0.638189202733743</c:v>
                </c:pt>
                <c:pt idx="25">
                  <c:v>-0.677454613851913</c:v>
                </c:pt>
                <c:pt idx="26">
                  <c:v>-0.42529186082947</c:v>
                </c:pt>
                <c:pt idx="27">
                  <c:v>-0.399395023856572</c:v>
                </c:pt>
                <c:pt idx="28">
                  <c:v>-0.406140168525855</c:v>
                </c:pt>
                <c:pt idx="29">
                  <c:v>-0.382502376459189</c:v>
                </c:pt>
                <c:pt idx="30">
                  <c:v>-0.377270933371705</c:v>
                </c:pt>
                <c:pt idx="31">
                  <c:v>-0.418186232892365</c:v>
                </c:pt>
                <c:pt idx="32">
                  <c:v>-0.408507045679244</c:v>
                </c:pt>
                <c:pt idx="33">
                  <c:v>-0.372427954642</c:v>
                </c:pt>
                <c:pt idx="34">
                  <c:v>-0.499083696015097</c:v>
                </c:pt>
                <c:pt idx="35">
                  <c:v>-0.391906208471513</c:v>
                </c:pt>
                <c:pt idx="36">
                  <c:v>-0.30656447585196</c:v>
                </c:pt>
                <c:pt idx="37">
                  <c:v>-0.270053970111469</c:v>
                </c:pt>
                <c:pt idx="38">
                  <c:v>-0.23735457074383</c:v>
                </c:pt>
                <c:pt idx="39">
                  <c:v>-0.17018821069517</c:v>
                </c:pt>
                <c:pt idx="40">
                  <c:v>0.0359279339141947</c:v>
                </c:pt>
                <c:pt idx="41">
                  <c:v>0.242595070633651</c:v>
                </c:pt>
                <c:pt idx="42">
                  <c:v>0.398463093680778</c:v>
                </c:pt>
                <c:pt idx="43">
                  <c:v>0.257238438903473</c:v>
                </c:pt>
                <c:pt idx="44">
                  <c:v>0.118134071061375</c:v>
                </c:pt>
                <c:pt idx="45">
                  <c:v>0.318116374265102</c:v>
                </c:pt>
                <c:pt idx="46">
                  <c:v>0.421489524438679</c:v>
                </c:pt>
                <c:pt idx="47">
                  <c:v>0.444326049485382</c:v>
                </c:pt>
                <c:pt idx="48">
                  <c:v>0.41799329517785</c:v>
                </c:pt>
              </c:numCache>
            </c:numRef>
          </c:yVal>
        </c:ser>
        <c:dLbls/>
        <c:axId val="548786056"/>
        <c:axId val="548789464"/>
      </c:scatterChart>
      <c:valAx>
        <c:axId val="548786056"/>
        <c:scaling>
          <c:orientation val="minMax"/>
          <c:max val="2015.0"/>
          <c:min val="1965.0"/>
        </c:scaling>
        <c:axPos val="b"/>
        <c:numFmt formatCode="0" sourceLinked="0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548789464"/>
        <c:crossesAt val="-3.0"/>
        <c:crossBetween val="midCat"/>
        <c:majorUnit val="5.0"/>
        <c:minorUnit val="1.0"/>
      </c:valAx>
      <c:valAx>
        <c:axId val="548789464"/>
        <c:scaling>
          <c:orientation val="minMax"/>
          <c:max val="1.5"/>
          <c:min val="-3.0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en-US"/>
          </a:p>
        </c:txPr>
        <c:crossAx val="548786056"/>
        <c:crossesAt val="1965.0"/>
        <c:crossBetween val="midCat"/>
        <c:majorUnit val="1.5"/>
        <c:minorUnit val="0.1"/>
      </c:valAx>
    </c:plotArea>
    <c:legend>
      <c:legendPos val="r"/>
      <c:layout>
        <c:manualLayout>
          <c:xMode val="edge"/>
          <c:yMode val="edge"/>
          <c:x val="0.31079399834379"/>
          <c:y val="0.514244337299247"/>
          <c:w val="0.34909133016127"/>
          <c:h val="0.236713205452843"/>
        </c:manualLayout>
      </c:layout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12700</xdr:rowOff>
    </xdr:from>
    <xdr:to>
      <xdr:col>12</xdr:col>
      <xdr:colOff>342900</xdr:colOff>
      <xdr:row>26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3</xdr:row>
      <xdr:rowOff>127000</xdr:rowOff>
    </xdr:from>
    <xdr:to>
      <xdr:col>16</xdr:col>
      <xdr:colOff>596900</xdr:colOff>
      <xdr:row>34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63</xdr:row>
      <xdr:rowOff>76200</xdr:rowOff>
    </xdr:from>
    <xdr:to>
      <xdr:col>14</xdr:col>
      <xdr:colOff>520700</xdr:colOff>
      <xdr:row>93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A42"/>
  <sheetViews>
    <sheetView tabSelected="1" workbookViewId="0">
      <selection activeCell="A14" sqref="A14"/>
    </sheetView>
  </sheetViews>
  <sheetFormatPr baseColWidth="10" defaultRowHeight="12"/>
  <sheetData>
    <row r="2" spans="1:1">
      <c r="A2" t="s">
        <v>237</v>
      </c>
    </row>
    <row r="3" spans="1:1">
      <c r="A3" t="s">
        <v>235</v>
      </c>
    </row>
    <row r="5" spans="1:1">
      <c r="A5" t="s">
        <v>229</v>
      </c>
    </row>
    <row r="6" spans="1:1">
      <c r="A6" t="s">
        <v>230</v>
      </c>
    </row>
    <row r="7" spans="1:1">
      <c r="A7" t="s">
        <v>231</v>
      </c>
    </row>
    <row r="8" spans="1:1">
      <c r="A8" t="s">
        <v>232</v>
      </c>
    </row>
    <row r="9" spans="1:1">
      <c r="A9" t="s">
        <v>226</v>
      </c>
    </row>
    <row r="11" spans="1:1">
      <c r="A11" t="s">
        <v>233</v>
      </c>
    </row>
    <row r="12" spans="1:1">
      <c r="A12" t="s">
        <v>228</v>
      </c>
    </row>
    <row r="13" spans="1:1">
      <c r="A13" t="s">
        <v>227</v>
      </c>
    </row>
    <row r="14" spans="1:1" ht="15">
      <c r="A14" s="3" t="s">
        <v>2</v>
      </c>
    </row>
    <row r="16" spans="1:1">
      <c r="A16" t="s">
        <v>210</v>
      </c>
    </row>
    <row r="18" spans="1:1">
      <c r="A18" t="s">
        <v>110</v>
      </c>
    </row>
    <row r="20" spans="1:1">
      <c r="A20" t="s">
        <v>111</v>
      </c>
    </row>
    <row r="22" spans="1:1">
      <c r="A22" t="s">
        <v>112</v>
      </c>
    </row>
    <row r="25" spans="1:1">
      <c r="A25" t="s">
        <v>74</v>
      </c>
    </row>
    <row r="27" spans="1:1" ht="15">
      <c r="A27" s="141" t="s">
        <v>95</v>
      </c>
    </row>
    <row r="28" spans="1:1" ht="15">
      <c r="A28" s="3" t="s">
        <v>96</v>
      </c>
    </row>
    <row r="29" spans="1:1" ht="15">
      <c r="A29" s="3" t="s">
        <v>97</v>
      </c>
    </row>
    <row r="30" spans="1:1" ht="15">
      <c r="A30" s="3" t="s">
        <v>98</v>
      </c>
    </row>
    <row r="32" spans="1:1" ht="15">
      <c r="A32" s="3" t="s">
        <v>41</v>
      </c>
    </row>
    <row r="33" spans="1:1" ht="15">
      <c r="A33" s="3" t="s">
        <v>39</v>
      </c>
    </row>
    <row r="34" spans="1:1" ht="15">
      <c r="A34" s="3" t="s">
        <v>40</v>
      </c>
    </row>
    <row r="35" spans="1:1" ht="15">
      <c r="A35" s="3" t="s">
        <v>27</v>
      </c>
    </row>
    <row r="36" spans="1:1" ht="15">
      <c r="A36" s="3" t="s">
        <v>109</v>
      </c>
    </row>
    <row r="37" spans="1:1" ht="15">
      <c r="A37" s="3" t="s">
        <v>35</v>
      </c>
    </row>
    <row r="38" spans="1:1" ht="15">
      <c r="A38" s="3" t="s">
        <v>34</v>
      </c>
    </row>
    <row r="39" spans="1:1" ht="15">
      <c r="A39" s="3" t="s">
        <v>36</v>
      </c>
    </row>
    <row r="40" spans="1:1" ht="15">
      <c r="A40" s="3"/>
    </row>
    <row r="41" spans="1:1" ht="15">
      <c r="A41" s="3" t="s">
        <v>38</v>
      </c>
    </row>
    <row r="42" spans="1:1" ht="15">
      <c r="A42" s="3" t="s">
        <v>37</v>
      </c>
    </row>
  </sheetData>
  <phoneticPr fontId="2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A261"/>
  <sheetViews>
    <sheetView workbookViewId="0">
      <pane xSplit="11060" ySplit="4020" topLeftCell="DN173" activePane="topRight"/>
      <selection activeCell="B2" sqref="B2"/>
      <selection pane="topRight" activeCell="DP3" sqref="DP3"/>
      <selection pane="bottomLeft" activeCell="E187" sqref="E187"/>
      <selection pane="bottomRight" activeCell="DP175" sqref="DP175"/>
    </sheetView>
  </sheetViews>
  <sheetFormatPr baseColWidth="10" defaultColWidth="11.5" defaultRowHeight="15"/>
  <cols>
    <col min="1" max="1" width="7.6640625" style="3" customWidth="1"/>
    <col min="2" max="2" width="17.83203125" style="3" customWidth="1"/>
    <col min="3" max="3" width="11.5" style="3" customWidth="1"/>
    <col min="4" max="4" width="13.6640625" style="3" customWidth="1"/>
    <col min="5" max="6" width="13.83203125" style="3" customWidth="1"/>
    <col min="7" max="7" width="15.1640625" style="3" customWidth="1"/>
    <col min="8" max="8" width="13.83203125" style="3" customWidth="1"/>
    <col min="9" max="9" width="15.1640625" style="3" customWidth="1"/>
    <col min="10" max="10" width="17.83203125" style="3" customWidth="1"/>
    <col min="11" max="12" width="13.6640625" style="3" customWidth="1"/>
    <col min="13" max="13" width="13.33203125" style="6" customWidth="1"/>
    <col min="14" max="14" width="13.33203125" style="3" customWidth="1"/>
    <col min="15" max="15" width="12.5" style="3" customWidth="1"/>
    <col min="16" max="16" width="9.33203125" style="3" customWidth="1"/>
    <col min="17" max="17" width="8.6640625" style="3" customWidth="1"/>
    <col min="18" max="18" width="9.1640625" style="3" customWidth="1"/>
    <col min="19" max="20" width="11.5" style="3"/>
    <col min="21" max="22" width="9" style="3" customWidth="1"/>
    <col min="23" max="23" width="9.5" style="3" customWidth="1"/>
    <col min="24" max="24" width="11.1640625" style="3" customWidth="1"/>
    <col min="25" max="26" width="11.5" style="3"/>
    <col min="27" max="27" width="6.33203125" style="3" customWidth="1"/>
    <col min="28" max="28" width="7.1640625" style="3" customWidth="1"/>
    <col min="29" max="29" width="11.33203125" style="3" customWidth="1"/>
    <col min="30" max="30" width="12.83203125" style="3" customWidth="1"/>
    <col min="31" max="34" width="11.5" style="3"/>
    <col min="35" max="38" width="11.5" style="27"/>
    <col min="39" max="39" width="11.5" style="27" customWidth="1"/>
    <col min="40" max="42" width="11.5" style="27"/>
    <col min="43" max="43" width="13.6640625" style="27" bestFit="1" customWidth="1"/>
    <col min="44" max="44" width="11.5" style="27"/>
    <col min="45" max="45" width="13.83203125" style="27" customWidth="1"/>
    <col min="46" max="49" width="11.5" style="27"/>
    <col min="50" max="50" width="10.83203125" style="27" customWidth="1"/>
    <col min="51" max="57" width="11.5" style="27"/>
    <col min="58" max="60" width="11.5" style="3"/>
    <col min="61" max="61" width="7.33203125" style="3" customWidth="1"/>
    <col min="62" max="66" width="11.5" style="3"/>
    <col min="67" max="67" width="8.83203125" style="3" customWidth="1"/>
    <col min="68" max="77" width="11.5" style="3"/>
    <col min="78" max="78" width="11.5" style="151"/>
    <col min="79" max="84" width="11.5" style="3"/>
    <col min="85" max="85" width="10.1640625" style="3" customWidth="1"/>
    <col min="86" max="92" width="11.5" style="3"/>
    <col min="93" max="93" width="8.6640625" style="3" customWidth="1"/>
    <col min="94" max="95" width="11.5" style="3"/>
    <col min="96" max="96" width="10.33203125" style="3" customWidth="1"/>
    <col min="97" max="98" width="11.5" style="3"/>
    <col min="99" max="99" width="17.5" style="3" customWidth="1"/>
    <col min="100" max="100" width="10.33203125" style="88" customWidth="1"/>
    <col min="101" max="101" width="10.33203125" style="3" customWidth="1"/>
    <col min="102" max="102" width="8.83203125" style="3" customWidth="1"/>
    <col min="103" max="103" width="11.5" style="3"/>
    <col min="104" max="104" width="14.33203125" style="3" customWidth="1"/>
    <col min="105" max="105" width="14.83203125" style="3" customWidth="1"/>
    <col min="106" max="106" width="11.5" style="3"/>
    <col min="107" max="107" width="8.1640625" style="3" customWidth="1"/>
    <col min="108" max="112" width="11.5" style="3"/>
    <col min="113" max="113" width="10.33203125" style="3" customWidth="1"/>
    <col min="114" max="114" width="8" style="3" customWidth="1"/>
    <col min="115" max="116" width="14.1640625" style="3" customWidth="1"/>
    <col min="117" max="117" width="13.83203125" style="3" customWidth="1"/>
    <col min="118" max="118" width="14.83203125" style="3" customWidth="1"/>
    <col min="119" max="119" width="4.83203125" style="3" customWidth="1"/>
    <col min="120" max="124" width="11.5" style="3"/>
    <col min="125" max="125" width="9.33203125" style="3" customWidth="1"/>
    <col min="126" max="126" width="8.6640625" style="3" customWidth="1"/>
    <col min="127" max="131" width="11.5" style="3"/>
    <col min="132" max="132" width="6.83203125" style="3" customWidth="1"/>
    <col min="133" max="133" width="10" style="3" customWidth="1"/>
    <col min="134" max="137" width="11.5" style="3"/>
    <col min="138" max="138" width="9" style="3" customWidth="1"/>
    <col min="139" max="16384" width="11.5" style="3"/>
  </cols>
  <sheetData>
    <row r="1" spans="1:140" ht="18" thickBot="1">
      <c r="B1" s="108" t="s">
        <v>1</v>
      </c>
      <c r="H1" s="3" t="s">
        <v>239</v>
      </c>
      <c r="M1" s="40" t="s">
        <v>162</v>
      </c>
      <c r="N1" s="40"/>
      <c r="AC1" s="20" t="s">
        <v>108</v>
      </c>
      <c r="AH1" s="27"/>
      <c r="AS1" s="28" t="s">
        <v>164</v>
      </c>
      <c r="BE1" s="3"/>
      <c r="BJ1" s="20" t="s">
        <v>104</v>
      </c>
      <c r="CU1" s="178"/>
      <c r="DW1" s="37" t="s">
        <v>75</v>
      </c>
      <c r="EC1" s="66" t="s">
        <v>84</v>
      </c>
      <c r="ED1" s="66"/>
      <c r="EE1" s="66"/>
      <c r="EF1" s="66"/>
      <c r="EG1" s="66"/>
    </row>
    <row r="2" spans="1:140" ht="18" thickBot="1">
      <c r="B2" s="109" t="s">
        <v>93</v>
      </c>
      <c r="H2" s="3" t="s">
        <v>236</v>
      </c>
      <c r="I2" s="15">
        <v>1.1382696170369231</v>
      </c>
      <c r="J2" s="48" t="s">
        <v>160</v>
      </c>
      <c r="K2" s="49"/>
      <c r="L2" s="49"/>
      <c r="M2" s="40"/>
      <c r="N2" s="41"/>
      <c r="Q2" s="17"/>
      <c r="V2" s="151" t="s">
        <v>17</v>
      </c>
      <c r="W2" s="151" t="s">
        <v>17</v>
      </c>
      <c r="AC2" s="33" t="s">
        <v>100</v>
      </c>
      <c r="AD2" s="33"/>
      <c r="AE2" s="33"/>
      <c r="AF2" s="33"/>
      <c r="AG2" s="33"/>
      <c r="AH2" s="34"/>
      <c r="AI2" s="34"/>
      <c r="AJ2" s="34"/>
      <c r="AK2" s="34"/>
      <c r="AL2" s="34"/>
      <c r="AM2" s="34"/>
      <c r="AN2" s="33" t="s">
        <v>100</v>
      </c>
      <c r="AO2" s="34"/>
      <c r="AP2" s="34"/>
      <c r="AQ2" s="34"/>
      <c r="AR2" s="34"/>
      <c r="AS2" s="33" t="s">
        <v>100</v>
      </c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3" t="s">
        <v>100</v>
      </c>
      <c r="BE2" s="33"/>
      <c r="BF2" s="33"/>
      <c r="BG2" s="33"/>
      <c r="BH2" s="33"/>
      <c r="BJ2" s="64" t="s">
        <v>166</v>
      </c>
      <c r="BK2" s="64"/>
      <c r="BL2" s="64"/>
      <c r="BM2" s="64"/>
      <c r="BN2" s="64"/>
      <c r="BO2" s="64"/>
      <c r="BP2" s="64" t="s">
        <v>165</v>
      </c>
      <c r="BQ2" s="65"/>
      <c r="BR2" s="65"/>
      <c r="BS2" s="65"/>
      <c r="BT2" s="65"/>
      <c r="BU2" s="65"/>
      <c r="BV2" s="64" t="s">
        <v>165</v>
      </c>
      <c r="BW2" s="65"/>
      <c r="BX2" s="65"/>
      <c r="BY2" s="65"/>
      <c r="BZ2" s="179"/>
      <c r="CA2" s="64" t="s">
        <v>165</v>
      </c>
      <c r="CB2" s="65"/>
      <c r="CC2" s="65"/>
      <c r="CD2" s="65"/>
      <c r="CE2" s="65"/>
      <c r="CG2" s="65"/>
      <c r="CH2" s="65"/>
      <c r="CI2" s="65"/>
      <c r="CJ2" s="64" t="s">
        <v>166</v>
      </c>
      <c r="CK2" s="65"/>
      <c r="CL2" s="65"/>
      <c r="CM2" s="65"/>
      <c r="CN2" s="16"/>
      <c r="CO2" s="64" t="s">
        <v>165</v>
      </c>
      <c r="CP2" s="64"/>
      <c r="CQ2" s="64"/>
      <c r="CS2" s="1" t="s">
        <v>0</v>
      </c>
      <c r="CT2" s="66"/>
      <c r="CU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P2" s="129" t="s">
        <v>107</v>
      </c>
      <c r="DW2" s="37" t="s">
        <v>76</v>
      </c>
      <c r="EC2" s="2" t="s">
        <v>31</v>
      </c>
      <c r="ED2" s="66"/>
      <c r="EE2" s="66"/>
      <c r="EF2" s="66"/>
      <c r="EG2" s="66"/>
    </row>
    <row r="3" spans="1:140" ht="16" thickBot="1">
      <c r="B3" s="109" t="s">
        <v>94</v>
      </c>
      <c r="I3" s="15"/>
      <c r="J3" s="17"/>
      <c r="K3" s="17"/>
      <c r="L3" s="17"/>
      <c r="M3" s="42" t="s">
        <v>159</v>
      </c>
      <c r="N3" s="42"/>
      <c r="O3" s="17"/>
      <c r="P3" s="17"/>
      <c r="Q3" s="17"/>
      <c r="AH3" s="27" t="s">
        <v>149</v>
      </c>
      <c r="AM3" s="186" t="s">
        <v>26</v>
      </c>
      <c r="AN3" s="187"/>
      <c r="AO3" s="187"/>
      <c r="AP3" s="187"/>
      <c r="AQ3" s="188"/>
      <c r="AS3" s="53" t="s">
        <v>264</v>
      </c>
      <c r="AT3" s="54"/>
      <c r="AU3" s="54"/>
      <c r="AV3" s="54"/>
      <c r="AW3" s="55"/>
      <c r="AX3" s="51"/>
      <c r="BE3" s="3"/>
      <c r="BP3" s="27" t="s">
        <v>149</v>
      </c>
      <c r="BQ3" s="27"/>
      <c r="BR3" s="27"/>
      <c r="BS3" s="27"/>
      <c r="BT3" s="27"/>
      <c r="BU3" s="186" t="s">
        <v>26</v>
      </c>
      <c r="BV3" s="187"/>
      <c r="BW3" s="187"/>
      <c r="BX3" s="187"/>
      <c r="BY3" s="188"/>
      <c r="BZ3" s="28"/>
      <c r="CA3" s="53" t="s">
        <v>264</v>
      </c>
      <c r="CB3" s="54"/>
      <c r="CC3" s="54"/>
      <c r="CD3" s="54"/>
      <c r="CE3" s="55"/>
      <c r="CH3" s="27"/>
      <c r="CI3" s="27"/>
      <c r="CJ3" s="27"/>
      <c r="CK3" s="27"/>
      <c r="CL3" s="27"/>
      <c r="CM3" s="27"/>
      <c r="DD3" s="3" t="s">
        <v>32</v>
      </c>
      <c r="DP3" s="3" t="s">
        <v>2</v>
      </c>
      <c r="DW3" s="37" t="s">
        <v>77</v>
      </c>
      <c r="EC3" s="66" t="s">
        <v>11</v>
      </c>
      <c r="ED3" s="66"/>
      <c r="EE3" s="66"/>
      <c r="EF3" s="66" t="s">
        <v>79</v>
      </c>
      <c r="EG3" s="66" t="s">
        <v>78</v>
      </c>
    </row>
    <row r="4" spans="1:140" ht="16" thickBot="1">
      <c r="H4" s="3" t="s">
        <v>238</v>
      </c>
      <c r="I4" s="15">
        <v>0.97334317728562458</v>
      </c>
      <c r="J4" s="17"/>
      <c r="K4" s="17"/>
      <c r="L4" s="17"/>
      <c r="M4" s="42" t="s">
        <v>157</v>
      </c>
      <c r="N4" s="42"/>
      <c r="O4" s="17"/>
      <c r="P4" s="17"/>
      <c r="Q4" s="17"/>
      <c r="V4" s="151" t="s">
        <v>15</v>
      </c>
      <c r="W4" s="151" t="s">
        <v>15</v>
      </c>
      <c r="AC4" s="3" t="s">
        <v>254</v>
      </c>
      <c r="AH4" s="27" t="s">
        <v>265</v>
      </c>
      <c r="AR4" s="75" t="s">
        <v>191</v>
      </c>
      <c r="AS4" s="56">
        <v>1</v>
      </c>
      <c r="AT4" s="18">
        <v>2</v>
      </c>
      <c r="AU4" s="18">
        <v>3</v>
      </c>
      <c r="AV4" s="18">
        <v>4</v>
      </c>
      <c r="AW4" s="57">
        <v>5</v>
      </c>
      <c r="AX4" s="18"/>
      <c r="BE4" s="3"/>
      <c r="BJ4" s="3" t="s">
        <v>254</v>
      </c>
      <c r="BP4" s="27" t="s">
        <v>265</v>
      </c>
      <c r="BQ4" s="27"/>
      <c r="BR4" s="27"/>
      <c r="BS4" s="27"/>
      <c r="BT4" s="27"/>
      <c r="BU4" s="28"/>
      <c r="BV4" s="27"/>
      <c r="BW4" s="27"/>
      <c r="BX4" s="27"/>
      <c r="BY4" s="27"/>
      <c r="BZ4" s="28"/>
      <c r="CA4" s="56">
        <v>1</v>
      </c>
      <c r="CB4" s="18">
        <v>2</v>
      </c>
      <c r="CC4" s="18">
        <v>3</v>
      </c>
      <c r="CD4" s="18">
        <v>4</v>
      </c>
      <c r="CE4" s="57">
        <v>5</v>
      </c>
      <c r="CH4" s="27"/>
      <c r="CI4" s="27"/>
      <c r="CJ4" s="27"/>
      <c r="CK4" s="27"/>
      <c r="CL4" s="27"/>
      <c r="CM4" s="28" t="s">
        <v>21</v>
      </c>
      <c r="CS4" s="66" t="s">
        <v>61</v>
      </c>
      <c r="CT4" s="66"/>
      <c r="CU4" s="66"/>
      <c r="CY4" s="3" t="s">
        <v>33</v>
      </c>
      <c r="DD4" s="178"/>
      <c r="DE4" s="178"/>
      <c r="DF4" s="178"/>
      <c r="DG4" s="178"/>
      <c r="DH4" s="178"/>
      <c r="DI4" s="178"/>
      <c r="EC4" s="66" t="s">
        <v>12</v>
      </c>
      <c r="ED4" s="66"/>
      <c r="EE4" s="66"/>
      <c r="EF4" s="66" t="s">
        <v>80</v>
      </c>
      <c r="EG4" s="66" t="s">
        <v>82</v>
      </c>
    </row>
    <row r="5" spans="1:140">
      <c r="B5" s="185" t="s">
        <v>19</v>
      </c>
      <c r="F5" s="3" t="s">
        <v>117</v>
      </c>
      <c r="M5" s="42" t="s">
        <v>158</v>
      </c>
      <c r="N5" s="42"/>
      <c r="O5" s="37"/>
      <c r="P5" s="37"/>
      <c r="V5" s="151" t="s">
        <v>16</v>
      </c>
      <c r="W5" s="151" t="s">
        <v>16</v>
      </c>
      <c r="AB5" s="13" t="s">
        <v>255</v>
      </c>
      <c r="AC5" s="3">
        <v>1</v>
      </c>
      <c r="AD5" s="3">
        <v>2</v>
      </c>
      <c r="AE5" s="3">
        <v>3</v>
      </c>
      <c r="AF5" s="3">
        <v>4</v>
      </c>
      <c r="AG5" s="3">
        <v>5</v>
      </c>
      <c r="AH5" s="9">
        <v>1</v>
      </c>
      <c r="AI5" s="9">
        <v>2</v>
      </c>
      <c r="AJ5" s="9">
        <v>3</v>
      </c>
      <c r="AK5" s="9">
        <v>4</v>
      </c>
      <c r="AL5" s="9">
        <v>5</v>
      </c>
      <c r="AM5" s="9">
        <v>1</v>
      </c>
      <c r="AN5" s="9">
        <v>2</v>
      </c>
      <c r="AO5" s="9">
        <v>3</v>
      </c>
      <c r="AP5" s="9">
        <v>4</v>
      </c>
      <c r="AQ5" s="9">
        <v>5</v>
      </c>
      <c r="AR5" s="31" t="s">
        <v>258</v>
      </c>
      <c r="AS5" s="50">
        <v>23.061943961438402</v>
      </c>
      <c r="AT5" s="51">
        <v>23.835004702909295</v>
      </c>
      <c r="AU5" s="51">
        <v>21.49969088650672</v>
      </c>
      <c r="AV5" s="51">
        <v>18.843950740907484</v>
      </c>
      <c r="AW5" s="52">
        <v>12.759409708238108</v>
      </c>
      <c r="AX5" s="51"/>
      <c r="AY5" s="9">
        <v>1</v>
      </c>
      <c r="AZ5" s="9">
        <v>2</v>
      </c>
      <c r="BA5" s="9">
        <v>3</v>
      </c>
      <c r="BB5" s="9">
        <v>4</v>
      </c>
      <c r="BC5" s="9">
        <v>5</v>
      </c>
      <c r="BD5" s="9">
        <v>1</v>
      </c>
      <c r="BE5" s="9">
        <v>2</v>
      </c>
      <c r="BF5" s="9">
        <v>3</v>
      </c>
      <c r="BG5" s="9">
        <v>4</v>
      </c>
      <c r="BH5" s="9">
        <v>5</v>
      </c>
      <c r="BJ5" s="3">
        <v>1</v>
      </c>
      <c r="BK5" s="3">
        <v>2</v>
      </c>
      <c r="BL5" s="3">
        <v>3</v>
      </c>
      <c r="BM5" s="3">
        <v>4</v>
      </c>
      <c r="BN5" s="3">
        <v>5</v>
      </c>
      <c r="BP5" s="9">
        <v>1</v>
      </c>
      <c r="BQ5" s="9">
        <v>2</v>
      </c>
      <c r="BR5" s="9">
        <v>3</v>
      </c>
      <c r="BS5" s="9">
        <v>4</v>
      </c>
      <c r="BT5" s="9">
        <v>5</v>
      </c>
      <c r="BU5" s="9">
        <v>1</v>
      </c>
      <c r="BV5" s="9">
        <v>2</v>
      </c>
      <c r="BW5" s="9">
        <v>3</v>
      </c>
      <c r="BX5" s="9">
        <v>4</v>
      </c>
      <c r="BY5" s="9">
        <v>5</v>
      </c>
      <c r="BZ5" s="31" t="s">
        <v>258</v>
      </c>
      <c r="CA5" s="68">
        <f>100*CA19/SUM($AS19:$AW19)</f>
        <v>7.1766583846425789E-3</v>
      </c>
      <c r="CB5" s="69">
        <f>100*CB19/SUM($AS19:$AW19)</f>
        <v>7.4172275604844707E-3</v>
      </c>
      <c r="CC5" s="69">
        <f>100*CC19/SUM($AS19:$AW19)</f>
        <v>6.6905000344233117E-3</v>
      </c>
      <c r="CD5" s="69">
        <f>100*CD19/SUM($AS19:$AW19)</f>
        <v>5.8640588716481539E-3</v>
      </c>
      <c r="CE5" s="67">
        <f>100*CE19/SUM($AS19:$AW19)</f>
        <v>3.9706073702559467E-3</v>
      </c>
      <c r="CG5" s="3">
        <v>1</v>
      </c>
      <c r="CH5" s="9">
        <v>2</v>
      </c>
      <c r="CI5" s="9">
        <v>3</v>
      </c>
      <c r="CJ5" s="9">
        <v>4</v>
      </c>
      <c r="CK5" s="9">
        <v>5</v>
      </c>
      <c r="CL5" s="9"/>
      <c r="CM5" s="9">
        <v>1</v>
      </c>
      <c r="CN5" s="9">
        <v>2</v>
      </c>
      <c r="CO5" s="9">
        <v>3</v>
      </c>
      <c r="CP5" s="9">
        <v>4</v>
      </c>
      <c r="CQ5" s="9">
        <v>5</v>
      </c>
      <c r="DD5" s="3" t="s">
        <v>64</v>
      </c>
      <c r="DU5" s="7"/>
      <c r="DV5" s="7"/>
      <c r="EC5" s="66"/>
      <c r="ED5" s="66"/>
      <c r="EE5" s="66"/>
      <c r="EF5" s="66" t="s">
        <v>81</v>
      </c>
      <c r="EG5" s="66" t="s">
        <v>83</v>
      </c>
    </row>
    <row r="6" spans="1:140" ht="17">
      <c r="B6" s="185" t="s">
        <v>20</v>
      </c>
      <c r="F6" s="3" t="s">
        <v>118</v>
      </c>
      <c r="J6" s="3" t="s">
        <v>154</v>
      </c>
      <c r="L6" s="3" t="s">
        <v>155</v>
      </c>
      <c r="M6" s="43" t="s">
        <v>156</v>
      </c>
      <c r="N6" s="44" t="s">
        <v>247</v>
      </c>
      <c r="O6" s="37"/>
      <c r="P6" s="37"/>
      <c r="R6" s="12" t="s">
        <v>234</v>
      </c>
      <c r="S6" s="12"/>
      <c r="T6" s="12"/>
      <c r="U6" s="12"/>
      <c r="V6" s="12"/>
      <c r="W6" s="12"/>
      <c r="X6" s="12" t="s">
        <v>234</v>
      </c>
      <c r="Y6" s="12"/>
      <c r="Z6" s="12"/>
      <c r="AB6" s="13" t="s">
        <v>256</v>
      </c>
      <c r="AC6" s="3">
        <v>31</v>
      </c>
      <c r="AD6" s="3">
        <v>25</v>
      </c>
      <c r="AE6" s="3">
        <v>22</v>
      </c>
      <c r="AF6" s="3">
        <v>13</v>
      </c>
      <c r="AG6" s="3">
        <v>9</v>
      </c>
      <c r="AH6" s="27">
        <v>3.67</v>
      </c>
      <c r="AI6" s="27">
        <v>7.09</v>
      </c>
      <c r="AJ6" s="27">
        <v>10.92</v>
      </c>
      <c r="AK6" s="27">
        <v>17.760000000000002</v>
      </c>
      <c r="AL6" s="27">
        <v>60.56</v>
      </c>
      <c r="AM6" s="27">
        <v>3</v>
      </c>
      <c r="AN6" s="27">
        <v>8</v>
      </c>
      <c r="AO6" s="27">
        <v>14</v>
      </c>
      <c r="AP6" s="27">
        <v>26</v>
      </c>
      <c r="AQ6" s="27">
        <v>49</v>
      </c>
      <c r="AR6" s="32" t="s">
        <v>257</v>
      </c>
      <c r="AS6" s="50">
        <v>21.206574757009715</v>
      </c>
      <c r="AT6" s="51">
        <v>21.808406370506116</v>
      </c>
      <c r="AU6" s="51">
        <v>19.762222480274463</v>
      </c>
      <c r="AV6" s="51">
        <v>19.337268241563759</v>
      </c>
      <c r="AW6" s="52">
        <v>17.885528150645946</v>
      </c>
      <c r="AX6" s="51"/>
      <c r="AY6" s="27">
        <v>41.643788741405416</v>
      </c>
      <c r="AZ6" s="27">
        <v>24.219430267494875</v>
      </c>
      <c r="BA6" s="27">
        <v>16.188029057572543</v>
      </c>
      <c r="BB6" s="27">
        <v>10.967690214530405</v>
      </c>
      <c r="BC6" s="27">
        <v>6.9810617189967523</v>
      </c>
      <c r="BD6" s="27">
        <v>11.719000000000001</v>
      </c>
      <c r="BE6" s="27">
        <v>14.562999999999999</v>
      </c>
      <c r="BF6" s="27">
        <v>14.543999999999999</v>
      </c>
      <c r="BG6" s="27">
        <v>15.731999999999999</v>
      </c>
      <c r="BH6" s="27">
        <v>43.441999999999993</v>
      </c>
      <c r="BI6" s="27"/>
      <c r="BJ6" s="3">
        <v>31</v>
      </c>
      <c r="BK6" s="3">
        <v>25</v>
      </c>
      <c r="BL6" s="3">
        <v>22</v>
      </c>
      <c r="BM6" s="3">
        <v>13</v>
      </c>
      <c r="BN6" s="3">
        <v>9</v>
      </c>
      <c r="BP6" s="27">
        <v>3.67</v>
      </c>
      <c r="BQ6" s="27">
        <v>7.09</v>
      </c>
      <c r="BR6" s="27">
        <v>10.92</v>
      </c>
      <c r="BS6" s="27">
        <v>17.760000000000002</v>
      </c>
      <c r="BT6" s="27">
        <v>60.56</v>
      </c>
      <c r="BU6" s="27">
        <v>3</v>
      </c>
      <c r="BV6" s="27">
        <v>8</v>
      </c>
      <c r="BW6" s="27">
        <v>14</v>
      </c>
      <c r="BX6" s="27">
        <v>26</v>
      </c>
      <c r="BY6" s="27">
        <v>49</v>
      </c>
      <c r="BZ6" s="32" t="s">
        <v>257</v>
      </c>
      <c r="CA6" s="50">
        <v>21.206574757009715</v>
      </c>
      <c r="CB6" s="51">
        <v>21.808406370506116</v>
      </c>
      <c r="CC6" s="51">
        <v>19.762222480274463</v>
      </c>
      <c r="CD6" s="51">
        <v>19.337268241563759</v>
      </c>
      <c r="CE6" s="52">
        <v>17.885528150645946</v>
      </c>
      <c r="CG6" s="27">
        <v>41.643788741405416</v>
      </c>
      <c r="CH6" s="27">
        <v>24.219430267494875</v>
      </c>
      <c r="CI6" s="27">
        <v>16.188029057572543</v>
      </c>
      <c r="CJ6" s="27">
        <v>10.967690214530405</v>
      </c>
      <c r="CK6" s="27">
        <v>6.9810617189967523</v>
      </c>
      <c r="CL6" s="9"/>
      <c r="CM6" s="27">
        <v>11.719000000000001</v>
      </c>
      <c r="CN6" s="27">
        <v>14.562999999999999</v>
      </c>
      <c r="CO6" s="27">
        <v>14.543999999999999</v>
      </c>
      <c r="CP6" s="27">
        <v>15.731999999999999</v>
      </c>
      <c r="CQ6" s="27">
        <v>43.441999999999993</v>
      </c>
      <c r="DD6" s="3" t="s">
        <v>65</v>
      </c>
      <c r="DK6" s="73" t="s">
        <v>185</v>
      </c>
      <c r="DM6" s="73" t="s">
        <v>185</v>
      </c>
      <c r="DN6" s="73"/>
      <c r="DP6" s="37" t="s">
        <v>14</v>
      </c>
      <c r="DQ6" s="37"/>
      <c r="DR6" s="37"/>
      <c r="DS6" s="37"/>
      <c r="DT6" s="37"/>
      <c r="DU6" s="37"/>
      <c r="DV6" s="37"/>
      <c r="DW6" s="104" t="s">
        <v>13</v>
      </c>
      <c r="DX6" s="105"/>
      <c r="DY6" s="105"/>
      <c r="DZ6" s="105"/>
      <c r="EA6" s="105"/>
      <c r="EC6" s="115" t="s">
        <v>200</v>
      </c>
      <c r="ED6" s="115"/>
      <c r="EE6" s="115"/>
      <c r="EF6" s="115"/>
      <c r="EG6" s="66"/>
      <c r="EI6" s="73" t="s">
        <v>201</v>
      </c>
    </row>
    <row r="7" spans="1:140" s="110" customFormat="1" ht="60">
      <c r="B7" s="35" t="s">
        <v>212</v>
      </c>
      <c r="C7" s="4" t="s">
        <v>214</v>
      </c>
      <c r="D7" s="4" t="s">
        <v>215</v>
      </c>
      <c r="E7" s="4" t="s">
        <v>216</v>
      </c>
      <c r="F7" s="4" t="s">
        <v>192</v>
      </c>
      <c r="G7" s="4" t="s">
        <v>217</v>
      </c>
      <c r="H7" s="4" t="s">
        <v>218</v>
      </c>
      <c r="I7" s="4" t="s">
        <v>219</v>
      </c>
      <c r="J7" s="5" t="s">
        <v>152</v>
      </c>
      <c r="K7" s="5"/>
      <c r="L7" s="38" t="s">
        <v>249</v>
      </c>
      <c r="M7" s="43" t="s">
        <v>249</v>
      </c>
      <c r="N7" s="44" t="s">
        <v>249</v>
      </c>
      <c r="O7" s="184" t="s">
        <v>150</v>
      </c>
      <c r="P7" s="184" t="s">
        <v>150</v>
      </c>
      <c r="Q7" s="4"/>
      <c r="R7" s="4" t="s">
        <v>212</v>
      </c>
      <c r="S7" s="4" t="s">
        <v>214</v>
      </c>
      <c r="T7" s="4" t="s">
        <v>215</v>
      </c>
      <c r="U7" s="4" t="s">
        <v>216</v>
      </c>
      <c r="V7" s="155" t="s">
        <v>113</v>
      </c>
      <c r="W7" s="155" t="s">
        <v>115</v>
      </c>
      <c r="X7" s="4" t="s">
        <v>217</v>
      </c>
      <c r="Y7" s="4" t="s">
        <v>218</v>
      </c>
      <c r="Z7" s="4" t="s">
        <v>219</v>
      </c>
      <c r="AA7" s="3"/>
      <c r="AC7" s="4" t="s">
        <v>214</v>
      </c>
      <c r="AD7" s="4" t="s">
        <v>214</v>
      </c>
      <c r="AE7" s="4" t="s">
        <v>214</v>
      </c>
      <c r="AF7" s="4" t="s">
        <v>214</v>
      </c>
      <c r="AG7" s="4" t="s">
        <v>214</v>
      </c>
      <c r="AH7" s="29" t="s">
        <v>215</v>
      </c>
      <c r="AI7" s="29" t="s">
        <v>215</v>
      </c>
      <c r="AJ7" s="29" t="s">
        <v>215</v>
      </c>
      <c r="AK7" s="29" t="s">
        <v>215</v>
      </c>
      <c r="AL7" s="29" t="s">
        <v>215</v>
      </c>
      <c r="AM7" s="4" t="s">
        <v>24</v>
      </c>
      <c r="AN7" s="4" t="s">
        <v>24</v>
      </c>
      <c r="AO7" s="4" t="s">
        <v>24</v>
      </c>
      <c r="AP7" s="4" t="s">
        <v>24</v>
      </c>
      <c r="AQ7" s="4" t="s">
        <v>24</v>
      </c>
      <c r="AR7" s="29"/>
      <c r="AS7" s="58" t="s">
        <v>217</v>
      </c>
      <c r="AT7" s="59" t="s">
        <v>217</v>
      </c>
      <c r="AU7" s="59" t="s">
        <v>217</v>
      </c>
      <c r="AV7" s="59" t="s">
        <v>217</v>
      </c>
      <c r="AW7" s="60" t="s">
        <v>217</v>
      </c>
      <c r="AX7" s="59"/>
      <c r="AY7" s="4" t="s">
        <v>218</v>
      </c>
      <c r="AZ7" s="4" t="s">
        <v>218</v>
      </c>
      <c r="BA7" s="4" t="s">
        <v>218</v>
      </c>
      <c r="BB7" s="4" t="s">
        <v>218</v>
      </c>
      <c r="BC7" s="4" t="s">
        <v>218</v>
      </c>
      <c r="BD7" s="4" t="s">
        <v>219</v>
      </c>
      <c r="BE7" s="4" t="s">
        <v>219</v>
      </c>
      <c r="BF7" s="4" t="s">
        <v>219</v>
      </c>
      <c r="BG7" s="4" t="s">
        <v>219</v>
      </c>
      <c r="BH7" s="4" t="s">
        <v>219</v>
      </c>
      <c r="BJ7" s="4" t="s">
        <v>214</v>
      </c>
      <c r="BK7" s="4" t="s">
        <v>214</v>
      </c>
      <c r="BL7" s="4" t="s">
        <v>214</v>
      </c>
      <c r="BM7" s="4" t="s">
        <v>214</v>
      </c>
      <c r="BN7" s="4" t="s">
        <v>214</v>
      </c>
      <c r="BO7" s="4"/>
      <c r="BP7" s="29" t="s">
        <v>215</v>
      </c>
      <c r="BQ7" s="29" t="s">
        <v>215</v>
      </c>
      <c r="BR7" s="29" t="s">
        <v>215</v>
      </c>
      <c r="BS7" s="29" t="s">
        <v>215</v>
      </c>
      <c r="BT7" s="29" t="s">
        <v>215</v>
      </c>
      <c r="BU7" s="4" t="s">
        <v>24</v>
      </c>
      <c r="BV7" s="4" t="s">
        <v>24</v>
      </c>
      <c r="BW7" s="4" t="s">
        <v>24</v>
      </c>
      <c r="BX7" s="4" t="s">
        <v>24</v>
      </c>
      <c r="BY7" s="4" t="s">
        <v>24</v>
      </c>
      <c r="BZ7" s="180"/>
      <c r="CA7" s="58" t="s">
        <v>217</v>
      </c>
      <c r="CB7" s="59" t="s">
        <v>217</v>
      </c>
      <c r="CC7" s="59" t="s">
        <v>217</v>
      </c>
      <c r="CD7" s="59" t="s">
        <v>217</v>
      </c>
      <c r="CE7" s="60" t="s">
        <v>217</v>
      </c>
      <c r="CF7" s="3"/>
      <c r="CG7" s="4" t="s">
        <v>218</v>
      </c>
      <c r="CH7" s="4" t="s">
        <v>218</v>
      </c>
      <c r="CI7" s="4" t="s">
        <v>218</v>
      </c>
      <c r="CJ7" s="4" t="s">
        <v>218</v>
      </c>
      <c r="CK7" s="4" t="s">
        <v>218</v>
      </c>
      <c r="CL7" s="4"/>
      <c r="CM7" s="78" t="s">
        <v>219</v>
      </c>
      <c r="CN7" s="78" t="s">
        <v>219</v>
      </c>
      <c r="CO7" s="78" t="s">
        <v>219</v>
      </c>
      <c r="CP7" s="78" t="s">
        <v>219</v>
      </c>
      <c r="CQ7" s="78" t="s">
        <v>219</v>
      </c>
      <c r="CS7" s="111" t="s">
        <v>217</v>
      </c>
      <c r="CT7" s="111" t="s">
        <v>214</v>
      </c>
      <c r="CU7" s="116" t="s">
        <v>22</v>
      </c>
      <c r="CV7" s="111"/>
      <c r="CW7" s="152" t="s">
        <v>62</v>
      </c>
      <c r="CY7" s="116" t="s">
        <v>217</v>
      </c>
      <c r="CZ7" s="130" t="s">
        <v>167</v>
      </c>
      <c r="DA7" s="131" t="s">
        <v>169</v>
      </c>
      <c r="DB7" s="116" t="s">
        <v>212</v>
      </c>
      <c r="DC7" s="177" t="s">
        <v>9</v>
      </c>
      <c r="DD7" s="117" t="s">
        <v>173</v>
      </c>
      <c r="DE7" s="117" t="s">
        <v>175</v>
      </c>
      <c r="DF7" s="117" t="s">
        <v>177</v>
      </c>
      <c r="DG7" s="117" t="s">
        <v>179</v>
      </c>
      <c r="DH7" s="117" t="s">
        <v>181</v>
      </c>
      <c r="DK7" s="110" t="s">
        <v>186</v>
      </c>
      <c r="DM7" s="73" t="s">
        <v>184</v>
      </c>
      <c r="DN7" s="73"/>
      <c r="DP7" s="38" t="s">
        <v>194</v>
      </c>
      <c r="DQ7" s="38" t="s">
        <v>195</v>
      </c>
      <c r="DR7" s="38" t="s">
        <v>196</v>
      </c>
      <c r="DS7" s="38" t="s">
        <v>197</v>
      </c>
      <c r="DT7" s="38" t="s">
        <v>198</v>
      </c>
      <c r="DU7" s="142" t="s">
        <v>43</v>
      </c>
      <c r="DV7" s="38"/>
      <c r="DW7" s="38" t="s">
        <v>194</v>
      </c>
      <c r="DX7" s="38" t="s">
        <v>195</v>
      </c>
      <c r="DY7" s="38" t="s">
        <v>196</v>
      </c>
      <c r="DZ7" s="38" t="s">
        <v>197</v>
      </c>
      <c r="EA7" s="38" t="s">
        <v>198</v>
      </c>
      <c r="EB7" s="3"/>
      <c r="EC7" s="38" t="s">
        <v>194</v>
      </c>
      <c r="ED7" s="38" t="s">
        <v>195</v>
      </c>
      <c r="EE7" s="38" t="s">
        <v>196</v>
      </c>
      <c r="EF7" s="38" t="s">
        <v>197</v>
      </c>
      <c r="EG7" s="38" t="s">
        <v>198</v>
      </c>
      <c r="EH7" s="3"/>
      <c r="EI7" s="110" t="s">
        <v>186</v>
      </c>
    </row>
    <row r="8" spans="1:140" s="4" customFormat="1" ht="60">
      <c r="B8" s="36" t="s">
        <v>213</v>
      </c>
      <c r="C8" s="5" t="s">
        <v>221</v>
      </c>
      <c r="D8" s="5" t="s">
        <v>220</v>
      </c>
      <c r="E8" s="5" t="s">
        <v>225</v>
      </c>
      <c r="F8" s="5" t="s">
        <v>193</v>
      </c>
      <c r="G8" s="5" t="s">
        <v>222</v>
      </c>
      <c r="H8" s="5" t="s">
        <v>223</v>
      </c>
      <c r="I8" s="5" t="s">
        <v>224</v>
      </c>
      <c r="J8" s="5" t="s">
        <v>153</v>
      </c>
      <c r="K8" s="39" t="s">
        <v>211</v>
      </c>
      <c r="L8" s="24" t="s">
        <v>250</v>
      </c>
      <c r="M8" s="45" t="s">
        <v>248</v>
      </c>
      <c r="N8" s="46" t="s">
        <v>250</v>
      </c>
      <c r="O8" s="184" t="s">
        <v>151</v>
      </c>
      <c r="P8" s="184" t="s">
        <v>161</v>
      </c>
      <c r="Q8" s="5"/>
      <c r="R8" s="5" t="s">
        <v>213</v>
      </c>
      <c r="S8" s="5" t="s">
        <v>221</v>
      </c>
      <c r="T8" s="5" t="s">
        <v>220</v>
      </c>
      <c r="U8" s="5" t="s">
        <v>225</v>
      </c>
      <c r="V8" s="156" t="s">
        <v>114</v>
      </c>
      <c r="W8" s="156" t="s">
        <v>116</v>
      </c>
      <c r="X8" s="5" t="s">
        <v>222</v>
      </c>
      <c r="Y8" s="5" t="s">
        <v>223</v>
      </c>
      <c r="Z8" s="5" t="s">
        <v>224</v>
      </c>
      <c r="AA8" s="72" t="s">
        <v>50</v>
      </c>
      <c r="AC8" s="5" t="s">
        <v>221</v>
      </c>
      <c r="AD8" s="5" t="s">
        <v>221</v>
      </c>
      <c r="AE8" s="5" t="s">
        <v>221</v>
      </c>
      <c r="AF8" s="5" t="s">
        <v>221</v>
      </c>
      <c r="AG8" s="5" t="s">
        <v>221</v>
      </c>
      <c r="AH8" s="30" t="s">
        <v>220</v>
      </c>
      <c r="AI8" s="30" t="s">
        <v>220</v>
      </c>
      <c r="AJ8" s="30" t="s">
        <v>220</v>
      </c>
      <c r="AK8" s="30" t="s">
        <v>220</v>
      </c>
      <c r="AL8" s="30" t="s">
        <v>220</v>
      </c>
      <c r="AM8" s="5" t="s">
        <v>25</v>
      </c>
      <c r="AN8" s="5" t="s">
        <v>25</v>
      </c>
      <c r="AO8" s="5" t="s">
        <v>25</v>
      </c>
      <c r="AP8" s="5" t="s">
        <v>25</v>
      </c>
      <c r="AQ8" s="5" t="s">
        <v>25</v>
      </c>
      <c r="AR8" s="30"/>
      <c r="AS8" s="61" t="s">
        <v>222</v>
      </c>
      <c r="AT8" s="62" t="s">
        <v>222</v>
      </c>
      <c r="AU8" s="62" t="s">
        <v>222</v>
      </c>
      <c r="AV8" s="62" t="s">
        <v>222</v>
      </c>
      <c r="AW8" s="63" t="s">
        <v>222</v>
      </c>
      <c r="AX8" s="183" t="s">
        <v>18</v>
      </c>
      <c r="AY8" s="5" t="s">
        <v>223</v>
      </c>
      <c r="AZ8" s="5" t="s">
        <v>223</v>
      </c>
      <c r="BA8" s="5" t="s">
        <v>223</v>
      </c>
      <c r="BB8" s="5" t="s">
        <v>223</v>
      </c>
      <c r="BC8" s="5" t="s">
        <v>223</v>
      </c>
      <c r="BD8" s="5" t="s">
        <v>224</v>
      </c>
      <c r="BE8" s="5" t="s">
        <v>224</v>
      </c>
      <c r="BF8" s="5" t="s">
        <v>224</v>
      </c>
      <c r="BG8" s="5" t="s">
        <v>224</v>
      </c>
      <c r="BH8" s="5" t="s">
        <v>224</v>
      </c>
      <c r="BJ8" s="5" t="s">
        <v>221</v>
      </c>
      <c r="BK8" s="5" t="s">
        <v>221</v>
      </c>
      <c r="BL8" s="5" t="s">
        <v>221</v>
      </c>
      <c r="BM8" s="5" t="s">
        <v>221</v>
      </c>
      <c r="BN8" s="5" t="s">
        <v>221</v>
      </c>
      <c r="BO8" s="72" t="s">
        <v>50</v>
      </c>
      <c r="BP8" s="30" t="s">
        <v>220</v>
      </c>
      <c r="BQ8" s="30" t="s">
        <v>220</v>
      </c>
      <c r="BR8" s="30" t="s">
        <v>220</v>
      </c>
      <c r="BS8" s="30" t="s">
        <v>220</v>
      </c>
      <c r="BT8" s="30" t="s">
        <v>220</v>
      </c>
      <c r="BU8" s="5" t="s">
        <v>25</v>
      </c>
      <c r="BV8" s="5" t="s">
        <v>25</v>
      </c>
      <c r="BW8" s="5" t="s">
        <v>25</v>
      </c>
      <c r="BX8" s="5" t="s">
        <v>25</v>
      </c>
      <c r="BY8" s="5" t="s">
        <v>25</v>
      </c>
      <c r="BZ8" s="180"/>
      <c r="CA8" s="61" t="s">
        <v>222</v>
      </c>
      <c r="CB8" s="62" t="s">
        <v>222</v>
      </c>
      <c r="CC8" s="62" t="s">
        <v>222</v>
      </c>
      <c r="CD8" s="62" t="s">
        <v>222</v>
      </c>
      <c r="CE8" s="63" t="s">
        <v>222</v>
      </c>
      <c r="CF8" s="152" t="s">
        <v>44</v>
      </c>
      <c r="CG8" s="5" t="s">
        <v>223</v>
      </c>
      <c r="CH8" s="5" t="s">
        <v>223</v>
      </c>
      <c r="CI8" s="5" t="s">
        <v>223</v>
      </c>
      <c r="CJ8" s="5" t="s">
        <v>223</v>
      </c>
      <c r="CK8" s="5" t="s">
        <v>223</v>
      </c>
      <c r="CL8" s="152" t="s">
        <v>48</v>
      </c>
      <c r="CM8" s="79" t="s">
        <v>224</v>
      </c>
      <c r="CN8" s="79" t="s">
        <v>224</v>
      </c>
      <c r="CO8" s="79" t="s">
        <v>224</v>
      </c>
      <c r="CP8" s="79" t="s">
        <v>224</v>
      </c>
      <c r="CQ8" s="79" t="s">
        <v>224</v>
      </c>
      <c r="CR8" s="152" t="s">
        <v>49</v>
      </c>
      <c r="CS8" s="112" t="s">
        <v>222</v>
      </c>
      <c r="CT8" s="112" t="s">
        <v>221</v>
      </c>
      <c r="CU8" s="118" t="s">
        <v>23</v>
      </c>
      <c r="CV8" s="173" t="s">
        <v>60</v>
      </c>
      <c r="CW8" s="152" t="s">
        <v>63</v>
      </c>
      <c r="CX8" s="4" t="s">
        <v>171</v>
      </c>
      <c r="CY8" s="118" t="s">
        <v>172</v>
      </c>
      <c r="CZ8" s="116" t="s">
        <v>168</v>
      </c>
      <c r="DA8" s="132" t="s">
        <v>170</v>
      </c>
      <c r="DB8" s="118" t="s">
        <v>106</v>
      </c>
      <c r="DC8" s="177" t="s">
        <v>10</v>
      </c>
      <c r="DD8" s="119" t="s">
        <v>174</v>
      </c>
      <c r="DE8" s="119" t="s">
        <v>176</v>
      </c>
      <c r="DF8" s="119" t="s">
        <v>178</v>
      </c>
      <c r="DG8" s="119" t="s">
        <v>180</v>
      </c>
      <c r="DH8" s="119" t="s">
        <v>182</v>
      </c>
      <c r="DI8" s="72" t="s">
        <v>183</v>
      </c>
      <c r="DJ8" s="72"/>
      <c r="DK8" s="95" t="s">
        <v>187</v>
      </c>
      <c r="DL8" s="95" t="s">
        <v>188</v>
      </c>
      <c r="DM8" s="95" t="s">
        <v>189</v>
      </c>
      <c r="DN8" s="95" t="s">
        <v>190</v>
      </c>
      <c r="DP8" s="97" t="s">
        <v>199</v>
      </c>
      <c r="DQ8" s="96"/>
      <c r="DR8" s="96"/>
      <c r="DS8" s="96"/>
      <c r="DT8" s="96"/>
      <c r="DU8" s="96"/>
      <c r="DV8" s="96"/>
      <c r="DW8" s="97" t="s">
        <v>199</v>
      </c>
      <c r="DX8" s="96"/>
      <c r="DY8" s="96"/>
      <c r="DZ8" s="96"/>
      <c r="EA8" s="96"/>
      <c r="EB8" s="176" t="s">
        <v>8</v>
      </c>
      <c r="EI8" s="113" t="s">
        <v>187</v>
      </c>
      <c r="EJ8" s="113" t="s">
        <v>188</v>
      </c>
    </row>
    <row r="9" spans="1:140">
      <c r="A9" s="16">
        <v>1842</v>
      </c>
      <c r="B9" s="9">
        <v>171.03061395912448</v>
      </c>
      <c r="C9" s="9">
        <v>0</v>
      </c>
      <c r="D9" s="9">
        <v>0</v>
      </c>
      <c r="E9" s="9">
        <v>0</v>
      </c>
      <c r="F9" s="9">
        <v>0</v>
      </c>
      <c r="G9" s="9">
        <v>78.331903050301591</v>
      </c>
      <c r="H9" s="9">
        <v>0</v>
      </c>
      <c r="I9" s="9">
        <v>92.698710908822861</v>
      </c>
      <c r="J9" s="9">
        <v>212663.40036720686</v>
      </c>
      <c r="K9" s="9">
        <v>1225410</v>
      </c>
      <c r="L9" s="9">
        <f>1000000*J9/K9</f>
        <v>173544.69146425024</v>
      </c>
      <c r="M9" s="40">
        <v>148.75700000000001</v>
      </c>
      <c r="N9" s="40">
        <f>M9/0.973343177</f>
        <v>152.83098861235456</v>
      </c>
      <c r="O9" s="27">
        <f>(B9*1000000/K9)</f>
        <v>139.57011445893576</v>
      </c>
      <c r="P9" s="27">
        <f t="shared" ref="P9:P40" si="0">100*B9/J9</f>
        <v>8.0423153990675011E-2</v>
      </c>
      <c r="Q9" s="19">
        <v>1842</v>
      </c>
      <c r="R9" s="7">
        <f t="shared" ref="R9:R40" si="1">100*B9/$J9</f>
        <v>8.0423153990675011E-2</v>
      </c>
      <c r="S9" s="7">
        <f t="shared" ref="S9:S40" si="2">100*C9/$J9</f>
        <v>0</v>
      </c>
      <c r="T9" s="7">
        <f t="shared" ref="T9:T40" si="3">100*D9/$J9</f>
        <v>0</v>
      </c>
      <c r="U9" s="7">
        <f t="shared" ref="U9:U40" si="4">100*E9/$J9</f>
        <v>0</v>
      </c>
      <c r="V9" s="7">
        <v>0</v>
      </c>
      <c r="W9" s="7"/>
      <c r="X9" s="7">
        <f t="shared" ref="X9:X40" si="5">100*G9/$J9</f>
        <v>3.6833748973751732E-2</v>
      </c>
      <c r="Y9" s="7">
        <f t="shared" ref="Y9:Y40" si="6">100*H9/$J9</f>
        <v>0</v>
      </c>
      <c r="Z9" s="7">
        <f t="shared" ref="Z9:Z40" si="7">100*I9/$J9</f>
        <v>4.3589405016923259E-2</v>
      </c>
      <c r="AA9" s="71">
        <f>SUM(S9:U9)+SUM(X9:Z9)-R9</f>
        <v>0</v>
      </c>
      <c r="AB9" s="16">
        <v>1842</v>
      </c>
      <c r="AC9" s="9">
        <f>$C9*(AC$6/100)</f>
        <v>0</v>
      </c>
      <c r="AD9" s="9">
        <f t="shared" ref="AD9:AG24" si="8">$C9*(AD$6/100)</f>
        <v>0</v>
      </c>
      <c r="AE9" s="9">
        <f t="shared" si="8"/>
        <v>0</v>
      </c>
      <c r="AF9" s="9">
        <f t="shared" si="8"/>
        <v>0</v>
      </c>
      <c r="AG9" s="9">
        <f t="shared" si="8"/>
        <v>0</v>
      </c>
      <c r="AH9" s="9">
        <f>$D9*(AH$6/100)</f>
        <v>0</v>
      </c>
      <c r="AI9" s="9">
        <f t="shared" ref="AI9:AL24" si="9">$D9*(AI$6/100)</f>
        <v>0</v>
      </c>
      <c r="AJ9" s="9">
        <f t="shared" si="9"/>
        <v>0</v>
      </c>
      <c r="AK9" s="9">
        <f t="shared" si="9"/>
        <v>0</v>
      </c>
      <c r="AL9" s="9">
        <f>$E9*(AL$6/100)</f>
        <v>0</v>
      </c>
      <c r="AM9" s="27">
        <f>$E9*(AM$6/100)</f>
        <v>0</v>
      </c>
      <c r="AN9" s="27">
        <f t="shared" ref="AN9:AQ24" si="10">$E9*(AN$6/100)</f>
        <v>0</v>
      </c>
      <c r="AO9" s="27">
        <f t="shared" si="10"/>
        <v>0</v>
      </c>
      <c r="AP9" s="27">
        <f t="shared" si="10"/>
        <v>0</v>
      </c>
      <c r="AQ9" s="27">
        <f t="shared" si="10"/>
        <v>0</v>
      </c>
      <c r="AR9" s="19">
        <v>1842</v>
      </c>
      <c r="AS9" s="27">
        <f>$G9*AS$5/100</f>
        <v>18.06485958538881</v>
      </c>
      <c r="AT9" s="27">
        <f t="shared" ref="AT9:AW9" si="11">$G9*AT$5/100</f>
        <v>18.670412775917736</v>
      </c>
      <c r="AU9" s="27">
        <f t="shared" si="11"/>
        <v>16.84111702133297</v>
      </c>
      <c r="AV9" s="27">
        <f t="shared" si="11"/>
        <v>14.760825225214239</v>
      </c>
      <c r="AW9" s="27">
        <f t="shared" si="11"/>
        <v>9.9946884424478437</v>
      </c>
      <c r="AX9" s="157">
        <f>SUM(AS9:AW9)</f>
        <v>78.331903050301591</v>
      </c>
      <c r="AY9" s="27">
        <f>$H9*AY$6/100</f>
        <v>0</v>
      </c>
      <c r="AZ9" s="27">
        <f t="shared" ref="AZ9:BC24" si="12">$H9*AZ$6/100</f>
        <v>0</v>
      </c>
      <c r="BA9" s="27">
        <f t="shared" si="12"/>
        <v>0</v>
      </c>
      <c r="BB9" s="27">
        <f t="shared" si="12"/>
        <v>0</v>
      </c>
      <c r="BC9" s="27">
        <f t="shared" si="12"/>
        <v>0</v>
      </c>
      <c r="BD9" s="27">
        <f>$I9*BD$6/100</f>
        <v>10.863361931404953</v>
      </c>
      <c r="BE9" s="27">
        <f t="shared" ref="BE9:BH24" si="13">$I9*BE$6/100</f>
        <v>13.499713269651872</v>
      </c>
      <c r="BF9" s="27">
        <f t="shared" si="13"/>
        <v>13.482100514579194</v>
      </c>
      <c r="BG9" s="27">
        <f t="shared" si="13"/>
        <v>14.583361200176011</v>
      </c>
      <c r="BH9" s="27">
        <f t="shared" si="13"/>
        <v>40.270173993010822</v>
      </c>
      <c r="BI9" s="4"/>
      <c r="BJ9" s="7">
        <f t="shared" ref="BJ9:BJ40" si="14">100*AC9/$J9</f>
        <v>0</v>
      </c>
      <c r="BK9" s="7">
        <f t="shared" ref="BK9:BK40" si="15">100*AD9/$J9</f>
        <v>0</v>
      </c>
      <c r="BL9" s="7">
        <f t="shared" ref="BL9:BL40" si="16">100*AE9/$J9</f>
        <v>0</v>
      </c>
      <c r="BM9" s="7">
        <f t="shared" ref="BM9:BM40" si="17">100*AF9/$J9</f>
        <v>0</v>
      </c>
      <c r="BN9" s="7">
        <f t="shared" ref="BN9:BN40" si="18">100*AG9/$J9</f>
        <v>0</v>
      </c>
      <c r="BO9" s="71">
        <f>SUM(BJ9:BN9)-S9</f>
        <v>0</v>
      </c>
      <c r="BP9" s="7">
        <f t="shared" ref="BP9:BP40" si="19">100*AH9/$J9</f>
        <v>0</v>
      </c>
      <c r="BQ9" s="7">
        <f t="shared" ref="BQ9:BQ40" si="20">100*AI9/$J9</f>
        <v>0</v>
      </c>
      <c r="BR9" s="7">
        <f t="shared" ref="BR9:BR40" si="21">100*AJ9/$J9</f>
        <v>0</v>
      </c>
      <c r="BS9" s="7">
        <f t="shared" ref="BS9:BS40" si="22">100*AK9/$J9</f>
        <v>0</v>
      </c>
      <c r="BT9" s="7">
        <f t="shared" ref="BT9:BT40" si="23">100*AL9/$J9</f>
        <v>0</v>
      </c>
      <c r="BU9" s="7">
        <f t="shared" ref="BU9:BU40" si="24">100*AM9/$J9</f>
        <v>0</v>
      </c>
      <c r="BV9" s="7">
        <f t="shared" ref="BV9:BV40" si="25">100*AN9/$J9</f>
        <v>0</v>
      </c>
      <c r="BW9" s="7">
        <f t="shared" ref="BW9:BW40" si="26">100*AO9/$J9</f>
        <v>0</v>
      </c>
      <c r="BX9" s="7">
        <f t="shared" ref="BX9:BX40" si="27">100*AP9/$J9</f>
        <v>0</v>
      </c>
      <c r="BY9" s="7">
        <f t="shared" ref="BY9:BY40" si="28">100*AQ9/$J9</f>
        <v>0</v>
      </c>
      <c r="BZ9" s="180"/>
      <c r="CA9" s="7">
        <f>100*AS9/$J9</f>
        <v>8.4945785472235157E-3</v>
      </c>
      <c r="CB9" s="7">
        <f>100*AT9/$J9</f>
        <v>8.7793258001515311E-3</v>
      </c>
      <c r="CC9" s="7">
        <f>100*AU9/$J9</f>
        <v>7.9191421712684635E-3</v>
      </c>
      <c r="CD9" s="7">
        <f>100*AV9/$J9</f>
        <v>6.9409335126432922E-3</v>
      </c>
      <c r="CE9" s="21">
        <f>100*AW9/$J9</f>
        <v>4.6997689424649325E-3</v>
      </c>
      <c r="CF9" s="71">
        <f t="shared" ref="CF9:CF72" si="29">SUM(CA9:CE9)-X9</f>
        <v>0</v>
      </c>
      <c r="CG9" s="174">
        <f>100*AY9/$J9</f>
        <v>0</v>
      </c>
      <c r="CH9" s="174">
        <f t="shared" ref="CH9:CK9" si="30">100*AZ9/$J9</f>
        <v>0</v>
      </c>
      <c r="CI9" s="174">
        <f t="shared" si="30"/>
        <v>0</v>
      </c>
      <c r="CJ9" s="174">
        <f t="shared" si="30"/>
        <v>0</v>
      </c>
      <c r="CK9" s="174">
        <f t="shared" si="30"/>
        <v>0</v>
      </c>
      <c r="CL9" s="71">
        <f>SUM(CG9:CK9)-Y9</f>
        <v>0</v>
      </c>
      <c r="CM9" s="7">
        <f>100*BD9/$J9</f>
        <v>5.1082423739332366E-3</v>
      </c>
      <c r="CN9" s="7">
        <f>100*BE9/$J9</f>
        <v>6.3479250526145333E-3</v>
      </c>
      <c r="CO9" s="7">
        <f>100*BF9/$J9</f>
        <v>6.3396430656613174E-3</v>
      </c>
      <c r="CP9" s="7">
        <f>100*BG9/$J9</f>
        <v>6.8574851972623661E-3</v>
      </c>
      <c r="CQ9" s="21">
        <f>100*BH9/$J9</f>
        <v>1.8936109327451798E-2</v>
      </c>
      <c r="CR9" s="71">
        <f>SUM(CM9:CQ9)-Z9</f>
        <v>0</v>
      </c>
      <c r="CS9" s="23">
        <f>SUM(CA9:CE9)</f>
        <v>3.6833748973751732E-2</v>
      </c>
      <c r="CT9" s="7">
        <f>SUM(BJ9:BN9)</f>
        <v>0</v>
      </c>
      <c r="CU9" s="7">
        <f>SUM(BP9:BY9)+SUM(CG9:CQ9)</f>
        <v>4.3589405016923252E-2</v>
      </c>
      <c r="CV9" s="93">
        <f>SUM(CS9:CU9)-R9</f>
        <v>0</v>
      </c>
      <c r="CW9" s="71">
        <f>SUM(S9:V9)+SUM(X9:Z9)-R9</f>
        <v>0</v>
      </c>
      <c r="CX9" s="16">
        <v>1842</v>
      </c>
      <c r="CY9" s="7">
        <f>CS9</f>
        <v>3.6833748973751732E-2</v>
      </c>
      <c r="CZ9" s="7">
        <f>CS9+CT9</f>
        <v>3.6833748973751732E-2</v>
      </c>
      <c r="DA9" s="7">
        <f>CZ9+CU9</f>
        <v>8.0423153990674984E-2</v>
      </c>
      <c r="DB9" s="92">
        <f>R9</f>
        <v>8.0423153990675011E-2</v>
      </c>
      <c r="DC9" s="93">
        <f t="shared" ref="DC9:DC72" si="31">DB9-R9</f>
        <v>0</v>
      </c>
      <c r="DD9" s="7">
        <f>BJ9+BP9+BU9+CA9+CG9+CM9</f>
        <v>1.3602820921156753E-2</v>
      </c>
      <c r="DE9" s="7">
        <f t="shared" ref="DE9:DH9" si="32">BK9+BQ9+BV9+CB9+CH9+CN9</f>
        <v>1.5127250852766064E-2</v>
      </c>
      <c r="DF9" s="7">
        <f t="shared" si="32"/>
        <v>1.4258785236929781E-2</v>
      </c>
      <c r="DG9" s="7">
        <f t="shared" si="32"/>
        <v>1.3798418709905658E-2</v>
      </c>
      <c r="DH9" s="7">
        <f t="shared" si="32"/>
        <v>2.363587826991673E-2</v>
      </c>
      <c r="DI9" s="71">
        <f>SUM(DD9:DH9)-DB9</f>
        <v>0</v>
      </c>
      <c r="DJ9" s="16">
        <v>1842</v>
      </c>
      <c r="DK9" s="23">
        <f>DH9/DF9</f>
        <v>1.6576361784803793</v>
      </c>
      <c r="DL9" s="23">
        <f>DF9/DD9</f>
        <v>1.0482226678991851</v>
      </c>
      <c r="DM9" s="23">
        <f>CE9/CC9</f>
        <v>0.59346944919314892</v>
      </c>
      <c r="DN9" s="23">
        <f>CC9/CA9</f>
        <v>0.93225839601622895</v>
      </c>
      <c r="DQ9" s="98"/>
      <c r="DR9" s="98"/>
      <c r="DS9" s="98"/>
      <c r="DT9" s="98"/>
      <c r="DU9" s="98"/>
      <c r="DV9" s="98"/>
      <c r="EI9" s="97" t="s">
        <v>199</v>
      </c>
    </row>
    <row r="10" spans="1:140">
      <c r="A10" s="16">
        <v>1843</v>
      </c>
      <c r="B10" s="9">
        <v>224.6959401831856</v>
      </c>
      <c r="C10" s="9">
        <v>0</v>
      </c>
      <c r="D10" s="9">
        <v>0</v>
      </c>
      <c r="E10" s="9">
        <v>0</v>
      </c>
      <c r="F10" s="9">
        <v>0</v>
      </c>
      <c r="G10" s="9">
        <v>129.98585312214735</v>
      </c>
      <c r="H10" s="9">
        <v>0</v>
      </c>
      <c r="I10" s="9">
        <v>94.710087061038266</v>
      </c>
      <c r="J10" s="9">
        <v>220786.28624241511</v>
      </c>
      <c r="K10" s="9">
        <v>1247926</v>
      </c>
      <c r="L10" s="9">
        <f t="shared" ref="L10:L73" si="33">1000000*J10/K10</f>
        <v>176922.5789369042</v>
      </c>
      <c r="M10" s="40">
        <v>151.98699999999999</v>
      </c>
      <c r="N10" s="40">
        <f t="shared" ref="N10:N73" si="34">M10/0.973343177</f>
        <v>156.14944820227575</v>
      </c>
      <c r="O10" s="27">
        <f t="shared" ref="O10:O41" si="35">(B10*1000000)/K10</f>
        <v>180.05550023253431</v>
      </c>
      <c r="P10" s="27">
        <f t="shared" si="0"/>
        <v>0.10177078658611877</v>
      </c>
      <c r="Q10" s="19">
        <v>1843</v>
      </c>
      <c r="R10" s="7">
        <f t="shared" si="1"/>
        <v>0.10177078658611877</v>
      </c>
      <c r="S10" s="7">
        <f t="shared" si="2"/>
        <v>0</v>
      </c>
      <c r="T10" s="7">
        <f t="shared" si="3"/>
        <v>0</v>
      </c>
      <c r="U10" s="7">
        <f t="shared" si="4"/>
        <v>0</v>
      </c>
      <c r="V10" s="7">
        <v>0</v>
      </c>
      <c r="W10" s="7"/>
      <c r="X10" s="7">
        <f t="shared" si="5"/>
        <v>5.8874061126888887E-2</v>
      </c>
      <c r="Y10" s="7">
        <f t="shared" si="6"/>
        <v>0</v>
      </c>
      <c r="Z10" s="7">
        <f t="shared" si="7"/>
        <v>4.2896725459229894E-2</v>
      </c>
      <c r="AA10" s="71">
        <f t="shared" ref="AA10:AA73" si="36">SUM(S10:U10)+SUM(X10:Z10)-R10</f>
        <v>0</v>
      </c>
      <c r="AB10" s="16">
        <v>1843</v>
      </c>
      <c r="AC10" s="9">
        <f t="shared" ref="AC10:AG41" si="37">$C10*(AC$6/100)</f>
        <v>0</v>
      </c>
      <c r="AD10" s="9">
        <f t="shared" si="8"/>
        <v>0</v>
      </c>
      <c r="AE10" s="9">
        <f t="shared" si="8"/>
        <v>0</v>
      </c>
      <c r="AF10" s="9">
        <f t="shared" si="8"/>
        <v>0</v>
      </c>
      <c r="AG10" s="9">
        <f t="shared" si="8"/>
        <v>0</v>
      </c>
      <c r="AH10" s="9">
        <f t="shared" ref="AH10:AL41" si="38">$D10*(AH$6/100)</f>
        <v>0</v>
      </c>
      <c r="AI10" s="9">
        <f t="shared" si="9"/>
        <v>0</v>
      </c>
      <c r="AJ10" s="9">
        <f t="shared" si="9"/>
        <v>0</v>
      </c>
      <c r="AK10" s="9">
        <f t="shared" si="9"/>
        <v>0</v>
      </c>
      <c r="AL10" s="9">
        <f t="shared" si="9"/>
        <v>0</v>
      </c>
      <c r="AM10" s="27">
        <f t="shared" ref="AM10:AQ41" si="39">$E10*(AM$6/100)</f>
        <v>0</v>
      </c>
      <c r="AN10" s="27">
        <f t="shared" si="10"/>
        <v>0</v>
      </c>
      <c r="AO10" s="27">
        <f t="shared" si="10"/>
        <v>0</v>
      </c>
      <c r="AP10" s="27">
        <f t="shared" si="10"/>
        <v>0</v>
      </c>
      <c r="AQ10" s="27">
        <f t="shared" si="10"/>
        <v>0</v>
      </c>
      <c r="AR10" s="19">
        <v>1843</v>
      </c>
      <c r="AS10" s="27">
        <f t="shared" ref="AS10:AW25" si="40">$G10*AS$5/100</f>
        <v>29.977264604827251</v>
      </c>
      <c r="AT10" s="27">
        <f t="shared" si="40"/>
        <v>30.982134204780586</v>
      </c>
      <c r="AU10" s="27">
        <f t="shared" si="40"/>
        <v>27.946556617450323</v>
      </c>
      <c r="AV10" s="27">
        <f t="shared" si="40"/>
        <v>24.494470132485798</v>
      </c>
      <c r="AW10" s="27">
        <f t="shared" si="40"/>
        <v>16.585427562603396</v>
      </c>
      <c r="AX10" s="157">
        <f t="shared" ref="AX10:AX73" si="41">SUM(AS10:AW10)</f>
        <v>129.98585312214735</v>
      </c>
      <c r="AY10" s="27">
        <f t="shared" ref="AY10:BC41" si="42">$H10*AY$6/100</f>
        <v>0</v>
      </c>
      <c r="AZ10" s="27">
        <f t="shared" si="12"/>
        <v>0</v>
      </c>
      <c r="BA10" s="27">
        <f t="shared" si="12"/>
        <v>0</v>
      </c>
      <c r="BB10" s="27">
        <f t="shared" si="12"/>
        <v>0</v>
      </c>
      <c r="BC10" s="27">
        <f t="shared" si="12"/>
        <v>0</v>
      </c>
      <c r="BD10" s="27">
        <f t="shared" ref="BD10:BH41" si="43">$I10*BD$6/100</f>
        <v>11.099075102683075</v>
      </c>
      <c r="BE10" s="27">
        <f t="shared" si="13"/>
        <v>13.792629978699001</v>
      </c>
      <c r="BF10" s="27">
        <f t="shared" si="13"/>
        <v>13.774635062157405</v>
      </c>
      <c r="BG10" s="27">
        <f t="shared" si="13"/>
        <v>14.899790896442539</v>
      </c>
      <c r="BH10" s="27">
        <f t="shared" si="13"/>
        <v>41.143956021056241</v>
      </c>
      <c r="BI10" s="4"/>
      <c r="BJ10" s="7">
        <f t="shared" si="14"/>
        <v>0</v>
      </c>
      <c r="BK10" s="7">
        <f t="shared" si="15"/>
        <v>0</v>
      </c>
      <c r="BL10" s="7">
        <f t="shared" si="16"/>
        <v>0</v>
      </c>
      <c r="BM10" s="7">
        <f t="shared" si="17"/>
        <v>0</v>
      </c>
      <c r="BN10" s="7">
        <f t="shared" si="18"/>
        <v>0</v>
      </c>
      <c r="BO10" s="71">
        <f t="shared" ref="BO10:BO73" si="44">SUM(BJ10:BN10)-S10</f>
        <v>0</v>
      </c>
      <c r="BP10" s="7">
        <f t="shared" si="19"/>
        <v>0</v>
      </c>
      <c r="BQ10" s="7">
        <f t="shared" si="20"/>
        <v>0</v>
      </c>
      <c r="BR10" s="7">
        <f t="shared" si="21"/>
        <v>0</v>
      </c>
      <c r="BS10" s="7">
        <f t="shared" si="22"/>
        <v>0</v>
      </c>
      <c r="BT10" s="7">
        <f t="shared" si="23"/>
        <v>0</v>
      </c>
      <c r="BU10" s="7">
        <f t="shared" si="24"/>
        <v>0</v>
      </c>
      <c r="BV10" s="7">
        <f t="shared" si="25"/>
        <v>0</v>
      </c>
      <c r="BW10" s="7">
        <f t="shared" si="26"/>
        <v>0</v>
      </c>
      <c r="BX10" s="7">
        <f t="shared" si="27"/>
        <v>0</v>
      </c>
      <c r="BY10" s="7">
        <f t="shared" si="28"/>
        <v>0</v>
      </c>
      <c r="BZ10" s="180"/>
      <c r="CA10" s="7">
        <f t="shared" ref="CA10:CA73" si="45">100*AS10/$J10</f>
        <v>1.3577502984906106E-2</v>
      </c>
      <c r="CB10" s="7">
        <f t="shared" ref="CB10:CB73" si="46">100*AT10/$J10</f>
        <v>1.4032635238387658E-2</v>
      </c>
      <c r="CC10" s="7">
        <f t="shared" ref="CC10:CC73" si="47">100*AU10/$J10</f>
        <v>1.2657741154614125E-2</v>
      </c>
      <c r="CD10" s="7">
        <f t="shared" ref="CD10:CD73" si="48">100*AV10/$J10</f>
        <v>1.1094199077922704E-2</v>
      </c>
      <c r="CE10" s="7">
        <f t="shared" ref="CE10:CE73" si="49">100*AW10/$J10</f>
        <v>7.5119826710582987E-3</v>
      </c>
      <c r="CF10" s="71">
        <f t="shared" si="29"/>
        <v>0</v>
      </c>
      <c r="CG10" s="174">
        <f t="shared" ref="CG10:CG73" si="50">100*AY10/$J10</f>
        <v>0</v>
      </c>
      <c r="CH10" s="174">
        <f t="shared" ref="CH10:CH73" si="51">100*AZ10/$J10</f>
        <v>0</v>
      </c>
      <c r="CI10" s="174">
        <f t="shared" ref="CI10:CI73" si="52">100*BA10/$J10</f>
        <v>0</v>
      </c>
      <c r="CJ10" s="174">
        <f t="shared" ref="CJ10:CJ73" si="53">100*BB10/$J10</f>
        <v>0</v>
      </c>
      <c r="CK10" s="174">
        <f t="shared" ref="CK10:CK73" si="54">100*BC10/$J10</f>
        <v>0</v>
      </c>
      <c r="CL10" s="71">
        <f t="shared" ref="CL10:CL73" si="55">SUM(CG10:CK10)-Y10</f>
        <v>0</v>
      </c>
      <c r="CM10" s="7">
        <f t="shared" ref="CM10:CM73" si="56">100*BD10/$J10</f>
        <v>5.0270672565671517E-3</v>
      </c>
      <c r="CN10" s="7">
        <f t="shared" ref="CN10:CN73" si="57">100*BE10/$J10</f>
        <v>6.2470501286276481E-3</v>
      </c>
      <c r="CO10" s="7">
        <f t="shared" ref="CO10:CO73" si="58">100*BF10/$J10</f>
        <v>6.2388997507903951E-3</v>
      </c>
      <c r="CP10" s="7">
        <f t="shared" ref="CP10:CP73" si="59">100*BG10/$J10</f>
        <v>6.7485128492460458E-3</v>
      </c>
      <c r="CQ10" s="7">
        <f t="shared" ref="CQ10:CQ73" si="60">100*BH10/$J10</f>
        <v>1.8635195473998646E-2</v>
      </c>
      <c r="CR10" s="71">
        <f t="shared" ref="CR10:CR73" si="61">SUM(CM10:CQ10)-Z10</f>
        <v>0</v>
      </c>
      <c r="CS10" s="7">
        <f t="shared" ref="CS10:CS73" si="62">SUM(CA10:CE10)</f>
        <v>5.8874061126888894E-2</v>
      </c>
      <c r="CT10" s="7">
        <f t="shared" ref="CT10:CT73" si="63">SUM(BJ10:BN10)</f>
        <v>0</v>
      </c>
      <c r="CU10" s="7">
        <f t="shared" ref="CU10:CU73" si="64">SUM(BP10:BY10)+SUM(CG10:CQ10)</f>
        <v>4.2896725459229887E-2</v>
      </c>
      <c r="CV10" s="93">
        <f t="shared" ref="CV10:CV73" si="65">SUM(CS10:CU10)-R10</f>
        <v>0</v>
      </c>
      <c r="CW10" s="71">
        <f t="shared" ref="CW10:CW73" si="66">SUM(S10:V10)+SUM(X10:Z10)-R10</f>
        <v>0</v>
      </c>
      <c r="CX10" s="16">
        <v>1843</v>
      </c>
      <c r="CY10" s="7">
        <f t="shared" ref="CY10:CY73" si="67">CS10</f>
        <v>5.8874061126888894E-2</v>
      </c>
      <c r="CZ10" s="7">
        <f t="shared" ref="CZ10:CZ73" si="68">CS10+CT10</f>
        <v>5.8874061126888894E-2</v>
      </c>
      <c r="DA10" s="7">
        <f t="shared" ref="DA10:DA73" si="69">CZ10+CU10</f>
        <v>0.10177078658611878</v>
      </c>
      <c r="DB10" s="92">
        <f t="shared" ref="DB10:DB73" si="70">R10</f>
        <v>0.10177078658611877</v>
      </c>
      <c r="DC10" s="93">
        <f t="shared" si="31"/>
        <v>0</v>
      </c>
      <c r="DD10" s="7">
        <f t="shared" ref="DD10:DD73" si="71">BJ10+BP10+BU10+CA10+CG10+CM10</f>
        <v>1.8604570241473259E-2</v>
      </c>
      <c r="DE10" s="7">
        <f t="shared" ref="DE10:DE73" si="72">BK10+BQ10+BV10+CB10+CH10+CN10</f>
        <v>2.0279685367015306E-2</v>
      </c>
      <c r="DF10" s="7">
        <f t="shared" ref="DF10:DF73" si="73">BL10+BR10+BW10+CC10+CI10+CO10</f>
        <v>1.8896640905404521E-2</v>
      </c>
      <c r="DG10" s="7">
        <f t="shared" ref="DG10:DG73" si="74">BM10+BS10+BX10+CD10+CJ10+CP10</f>
        <v>1.7842711927168749E-2</v>
      </c>
      <c r="DH10" s="7">
        <f t="shared" ref="DH10:DH73" si="75">BN10+BT10+BY10+CE10+CK10+CQ10</f>
        <v>2.6147178145056946E-2</v>
      </c>
      <c r="DI10" s="71">
        <f t="shared" ref="DI10:DI73" si="76">SUM(DD10:DH10)-DB10</f>
        <v>0</v>
      </c>
      <c r="DJ10" s="16">
        <v>1843</v>
      </c>
      <c r="DK10" s="23">
        <f t="shared" ref="DK10:DK73" si="77">DH10/DF10</f>
        <v>1.3836945029515133</v>
      </c>
      <c r="DL10" s="23">
        <f t="shared" ref="DL10:DL73" si="78">DF10/DD10</f>
        <v>1.0156988664688518</v>
      </c>
      <c r="DM10" s="23">
        <f t="shared" ref="DM10:DM73" si="79">CE10/CC10</f>
        <v>0.59346944919314903</v>
      </c>
      <c r="DN10" s="23">
        <f t="shared" ref="DN10:DN73" si="80">CC10/CA10</f>
        <v>0.93225839601622884</v>
      </c>
    </row>
    <row r="11" spans="1:140">
      <c r="A11" s="16">
        <v>1844</v>
      </c>
      <c r="B11" s="9">
        <v>494.00545088300117</v>
      </c>
      <c r="C11" s="9">
        <v>0</v>
      </c>
      <c r="D11" s="9">
        <v>0</v>
      </c>
      <c r="E11" s="9">
        <v>0</v>
      </c>
      <c r="F11" s="9">
        <v>0</v>
      </c>
      <c r="G11" s="9">
        <v>317.67976087853054</v>
      </c>
      <c r="H11" s="9">
        <v>0</v>
      </c>
      <c r="I11" s="9">
        <v>176.32569000447057</v>
      </c>
      <c r="J11" s="9">
        <v>225606.26583990816</v>
      </c>
      <c r="K11" s="9">
        <v>1270578</v>
      </c>
      <c r="L11" s="9">
        <f t="shared" si="33"/>
        <v>177561.91736352129</v>
      </c>
      <c r="M11" s="40">
        <v>152.84700000000001</v>
      </c>
      <c r="N11" s="40">
        <f t="shared" si="34"/>
        <v>157.03300091042814</v>
      </c>
      <c r="O11" s="27">
        <f t="shared" si="35"/>
        <v>388.80371837305631</v>
      </c>
      <c r="P11" s="27">
        <f t="shared" si="0"/>
        <v>0.21896796573617819</v>
      </c>
      <c r="Q11" s="19">
        <v>1844</v>
      </c>
      <c r="R11" s="7">
        <f t="shared" si="1"/>
        <v>0.21896796573617819</v>
      </c>
      <c r="S11" s="7">
        <f t="shared" si="2"/>
        <v>0</v>
      </c>
      <c r="T11" s="7">
        <f t="shared" si="3"/>
        <v>0</v>
      </c>
      <c r="U11" s="7">
        <f t="shared" si="4"/>
        <v>0</v>
      </c>
      <c r="V11" s="7">
        <v>0</v>
      </c>
      <c r="W11" s="7"/>
      <c r="X11" s="7">
        <f t="shared" si="5"/>
        <v>0.14081158592641146</v>
      </c>
      <c r="Y11" s="7">
        <f t="shared" si="6"/>
        <v>0</v>
      </c>
      <c r="Z11" s="7">
        <f t="shared" si="7"/>
        <v>7.8156379809766696E-2</v>
      </c>
      <c r="AA11" s="71">
        <f t="shared" si="36"/>
        <v>0</v>
      </c>
      <c r="AB11" s="16">
        <v>1844</v>
      </c>
      <c r="AC11" s="9">
        <f t="shared" si="37"/>
        <v>0</v>
      </c>
      <c r="AD11" s="9">
        <f t="shared" si="8"/>
        <v>0</v>
      </c>
      <c r="AE11" s="9">
        <f t="shared" si="8"/>
        <v>0</v>
      </c>
      <c r="AF11" s="9">
        <f t="shared" si="8"/>
        <v>0</v>
      </c>
      <c r="AG11" s="9">
        <f t="shared" si="8"/>
        <v>0</v>
      </c>
      <c r="AH11" s="9">
        <f t="shared" si="38"/>
        <v>0</v>
      </c>
      <c r="AI11" s="9">
        <f t="shared" si="9"/>
        <v>0</v>
      </c>
      <c r="AJ11" s="9">
        <f t="shared" si="9"/>
        <v>0</v>
      </c>
      <c r="AK11" s="9">
        <f t="shared" si="9"/>
        <v>0</v>
      </c>
      <c r="AL11" s="9">
        <f t="shared" si="9"/>
        <v>0</v>
      </c>
      <c r="AM11" s="27">
        <f t="shared" si="39"/>
        <v>0</v>
      </c>
      <c r="AN11" s="27">
        <f t="shared" si="10"/>
        <v>0</v>
      </c>
      <c r="AO11" s="27">
        <f t="shared" si="10"/>
        <v>0</v>
      </c>
      <c r="AP11" s="27">
        <f t="shared" si="10"/>
        <v>0</v>
      </c>
      <c r="AQ11" s="27">
        <f t="shared" si="10"/>
        <v>0</v>
      </c>
      <c r="AR11" s="19">
        <v>1844</v>
      </c>
      <c r="AS11" s="27">
        <f t="shared" si="40"/>
        <v>73.263128430638233</v>
      </c>
      <c r="AT11" s="27">
        <f t="shared" si="40"/>
        <v>75.718985945588756</v>
      </c>
      <c r="AU11" s="27">
        <f t="shared" si="40"/>
        <v>68.300166597877762</v>
      </c>
      <c r="AV11" s="27">
        <f t="shared" si="40"/>
        <v>59.863417653782982</v>
      </c>
      <c r="AW11" s="27">
        <f t="shared" si="40"/>
        <v>40.534062250642833</v>
      </c>
      <c r="AX11" s="157">
        <f t="shared" si="41"/>
        <v>317.67976087853054</v>
      </c>
      <c r="AY11" s="27">
        <f t="shared" si="42"/>
        <v>0</v>
      </c>
      <c r="AZ11" s="27">
        <f t="shared" si="12"/>
        <v>0</v>
      </c>
      <c r="BA11" s="27">
        <f t="shared" si="12"/>
        <v>0</v>
      </c>
      <c r="BB11" s="27">
        <f t="shared" si="12"/>
        <v>0</v>
      </c>
      <c r="BC11" s="27">
        <f t="shared" si="12"/>
        <v>0</v>
      </c>
      <c r="BD11" s="27">
        <f t="shared" si="43"/>
        <v>20.663607611623906</v>
      </c>
      <c r="BE11" s="27">
        <f t="shared" si="13"/>
        <v>25.678310235351045</v>
      </c>
      <c r="BF11" s="27">
        <f t="shared" si="13"/>
        <v>25.644808354250198</v>
      </c>
      <c r="BG11" s="27">
        <f t="shared" si="13"/>
        <v>27.739557551503307</v>
      </c>
      <c r="BH11" s="27">
        <f t="shared" si="13"/>
        <v>76.599406251742096</v>
      </c>
      <c r="BI11" s="4"/>
      <c r="BJ11" s="7">
        <f t="shared" si="14"/>
        <v>0</v>
      </c>
      <c r="BK11" s="7">
        <f t="shared" si="15"/>
        <v>0</v>
      </c>
      <c r="BL11" s="7">
        <f t="shared" si="16"/>
        <v>0</v>
      </c>
      <c r="BM11" s="7">
        <f t="shared" si="17"/>
        <v>0</v>
      </c>
      <c r="BN11" s="7">
        <f t="shared" si="18"/>
        <v>0</v>
      </c>
      <c r="BO11" s="71">
        <f t="shared" si="44"/>
        <v>0</v>
      </c>
      <c r="BP11" s="7">
        <f t="shared" si="19"/>
        <v>0</v>
      </c>
      <c r="BQ11" s="7">
        <f t="shared" si="20"/>
        <v>0</v>
      </c>
      <c r="BR11" s="7">
        <f t="shared" si="21"/>
        <v>0</v>
      </c>
      <c r="BS11" s="7">
        <f t="shared" si="22"/>
        <v>0</v>
      </c>
      <c r="BT11" s="7">
        <f t="shared" si="23"/>
        <v>0</v>
      </c>
      <c r="BU11" s="7">
        <f t="shared" si="24"/>
        <v>0</v>
      </c>
      <c r="BV11" s="7">
        <f t="shared" si="25"/>
        <v>0</v>
      </c>
      <c r="BW11" s="7">
        <f t="shared" si="26"/>
        <v>0</v>
      </c>
      <c r="BX11" s="7">
        <f t="shared" si="27"/>
        <v>0</v>
      </c>
      <c r="BY11" s="7">
        <f t="shared" si="28"/>
        <v>0</v>
      </c>
      <c r="BZ11" s="180"/>
      <c r="CA11" s="7">
        <f t="shared" si="45"/>
        <v>3.2473889037561696E-2</v>
      </c>
      <c r="CB11" s="7">
        <f t="shared" si="46"/>
        <v>3.3562448127801334E-2</v>
      </c>
      <c r="CC11" s="7">
        <f t="shared" si="47"/>
        <v>3.0274055706566258E-2</v>
      </c>
      <c r="CD11" s="7">
        <f t="shared" si="48"/>
        <v>2.6534465889463593E-2</v>
      </c>
      <c r="CE11" s="7">
        <f t="shared" si="49"/>
        <v>1.7966727165018591E-2</v>
      </c>
      <c r="CF11" s="71">
        <f t="shared" si="29"/>
        <v>0</v>
      </c>
      <c r="CG11" s="174">
        <f t="shared" si="50"/>
        <v>0</v>
      </c>
      <c r="CH11" s="174">
        <f t="shared" si="51"/>
        <v>0</v>
      </c>
      <c r="CI11" s="174">
        <f t="shared" si="52"/>
        <v>0</v>
      </c>
      <c r="CJ11" s="174">
        <f t="shared" si="53"/>
        <v>0</v>
      </c>
      <c r="CK11" s="174">
        <f t="shared" si="54"/>
        <v>0</v>
      </c>
      <c r="CL11" s="71">
        <f t="shared" si="55"/>
        <v>0</v>
      </c>
      <c r="CM11" s="7">
        <f t="shared" si="56"/>
        <v>9.1591461499065593E-3</v>
      </c>
      <c r="CN11" s="7">
        <f t="shared" si="57"/>
        <v>1.1381913591696323E-2</v>
      </c>
      <c r="CO11" s="7">
        <f t="shared" si="58"/>
        <v>1.136706387953247E-2</v>
      </c>
      <c r="CP11" s="7">
        <f t="shared" si="59"/>
        <v>1.2295561671672497E-2</v>
      </c>
      <c r="CQ11" s="7">
        <f t="shared" si="60"/>
        <v>3.3952694516958842E-2</v>
      </c>
      <c r="CR11" s="71">
        <f t="shared" si="61"/>
        <v>0</v>
      </c>
      <c r="CS11" s="7">
        <f t="shared" si="62"/>
        <v>0.14081158592641146</v>
      </c>
      <c r="CT11" s="7">
        <f t="shared" si="63"/>
        <v>0</v>
      </c>
      <c r="CU11" s="7">
        <f t="shared" si="64"/>
        <v>7.8156379809766696E-2</v>
      </c>
      <c r="CV11" s="93">
        <f t="shared" si="65"/>
        <v>0</v>
      </c>
      <c r="CW11" s="71">
        <f t="shared" si="66"/>
        <v>0</v>
      </c>
      <c r="CX11" s="16">
        <v>1844</v>
      </c>
      <c r="CY11" s="7">
        <f t="shared" si="67"/>
        <v>0.14081158592641146</v>
      </c>
      <c r="CZ11" s="7">
        <f t="shared" si="68"/>
        <v>0.14081158592641146</v>
      </c>
      <c r="DA11" s="7">
        <f t="shared" si="69"/>
        <v>0.21896796573617816</v>
      </c>
      <c r="DB11" s="92">
        <f t="shared" si="70"/>
        <v>0.21896796573617819</v>
      </c>
      <c r="DC11" s="93">
        <f t="shared" si="31"/>
        <v>0</v>
      </c>
      <c r="DD11" s="7">
        <f t="shared" si="71"/>
        <v>4.1633035187468255E-2</v>
      </c>
      <c r="DE11" s="7">
        <f t="shared" si="72"/>
        <v>4.4944361719497658E-2</v>
      </c>
      <c r="DF11" s="7">
        <f t="shared" si="73"/>
        <v>4.1641119586098729E-2</v>
      </c>
      <c r="DG11" s="7">
        <f t="shared" si="74"/>
        <v>3.8830027561136092E-2</v>
      </c>
      <c r="DH11" s="7">
        <f t="shared" si="75"/>
        <v>5.1919421681977433E-2</v>
      </c>
      <c r="DI11" s="71">
        <f t="shared" si="76"/>
        <v>0</v>
      </c>
      <c r="DJ11" s="16">
        <v>1844</v>
      </c>
      <c r="DK11" s="23">
        <f t="shared" si="77"/>
        <v>1.2468305895240617</v>
      </c>
      <c r="DL11" s="23">
        <f t="shared" si="78"/>
        <v>1.0001941823024449</v>
      </c>
      <c r="DM11" s="23">
        <f t="shared" si="79"/>
        <v>0.59346944919314915</v>
      </c>
      <c r="DN11" s="23">
        <f t="shared" si="80"/>
        <v>0.93225839601622862</v>
      </c>
    </row>
    <row r="12" spans="1:140">
      <c r="A12" s="16">
        <v>1845</v>
      </c>
      <c r="B12" s="9">
        <v>439.03481477671755</v>
      </c>
      <c r="C12" s="9">
        <v>0</v>
      </c>
      <c r="D12" s="9">
        <v>0</v>
      </c>
      <c r="E12" s="9">
        <v>0</v>
      </c>
      <c r="F12" s="9">
        <v>0</v>
      </c>
      <c r="G12" s="9">
        <v>439.03481477671755</v>
      </c>
      <c r="H12" s="9">
        <v>0</v>
      </c>
      <c r="I12" s="9">
        <v>0</v>
      </c>
      <c r="J12" s="9">
        <v>234045.54369789839</v>
      </c>
      <c r="K12" s="9">
        <v>1293375</v>
      </c>
      <c r="L12" s="9">
        <f t="shared" si="33"/>
        <v>180957.21944362493</v>
      </c>
      <c r="M12" s="40">
        <v>156.065</v>
      </c>
      <c r="N12" s="40">
        <f t="shared" si="34"/>
        <v>160.33913185790996</v>
      </c>
      <c r="O12" s="27">
        <f t="shared" si="35"/>
        <v>339.4489724764415</v>
      </c>
      <c r="P12" s="27">
        <f t="shared" si="0"/>
        <v>0.1875852057851678</v>
      </c>
      <c r="Q12" s="19">
        <v>1845</v>
      </c>
      <c r="R12" s="7">
        <f t="shared" si="1"/>
        <v>0.1875852057851678</v>
      </c>
      <c r="S12" s="7">
        <f t="shared" si="2"/>
        <v>0</v>
      </c>
      <c r="T12" s="7">
        <f t="shared" si="3"/>
        <v>0</v>
      </c>
      <c r="U12" s="7">
        <f t="shared" si="4"/>
        <v>0</v>
      </c>
      <c r="V12" s="7">
        <v>0</v>
      </c>
      <c r="W12" s="7"/>
      <c r="X12" s="7">
        <f t="shared" si="5"/>
        <v>0.1875852057851678</v>
      </c>
      <c r="Y12" s="7">
        <f t="shared" si="6"/>
        <v>0</v>
      </c>
      <c r="Z12" s="7">
        <f t="shared" si="7"/>
        <v>0</v>
      </c>
      <c r="AA12" s="71">
        <f t="shared" si="36"/>
        <v>0</v>
      </c>
      <c r="AB12" s="16">
        <v>1845</v>
      </c>
      <c r="AC12" s="9">
        <f t="shared" si="37"/>
        <v>0</v>
      </c>
      <c r="AD12" s="9">
        <f t="shared" si="8"/>
        <v>0</v>
      </c>
      <c r="AE12" s="9">
        <f t="shared" si="8"/>
        <v>0</v>
      </c>
      <c r="AF12" s="9">
        <f t="shared" si="8"/>
        <v>0</v>
      </c>
      <c r="AG12" s="9">
        <f t="shared" si="8"/>
        <v>0</v>
      </c>
      <c r="AH12" s="9">
        <f t="shared" si="38"/>
        <v>0</v>
      </c>
      <c r="AI12" s="9">
        <f t="shared" si="9"/>
        <v>0</v>
      </c>
      <c r="AJ12" s="9">
        <f t="shared" si="9"/>
        <v>0</v>
      </c>
      <c r="AK12" s="9">
        <f t="shared" si="9"/>
        <v>0</v>
      </c>
      <c r="AL12" s="9">
        <f t="shared" si="9"/>
        <v>0</v>
      </c>
      <c r="AM12" s="27">
        <f t="shared" si="39"/>
        <v>0</v>
      </c>
      <c r="AN12" s="27">
        <f t="shared" si="10"/>
        <v>0</v>
      </c>
      <c r="AO12" s="27">
        <f t="shared" si="10"/>
        <v>0</v>
      </c>
      <c r="AP12" s="27">
        <f t="shared" si="10"/>
        <v>0</v>
      </c>
      <c r="AQ12" s="27">
        <f t="shared" si="10"/>
        <v>0</v>
      </c>
      <c r="AR12" s="19">
        <v>1845</v>
      </c>
      <c r="AS12" s="27">
        <f t="shared" si="40"/>
        <v>101.24996295501148</v>
      </c>
      <c r="AT12" s="27">
        <f t="shared" si="40"/>
        <v>104.64396874943974</v>
      </c>
      <c r="AU12" s="27">
        <f t="shared" si="40"/>
        <v>94.391128061141615</v>
      </c>
      <c r="AV12" s="27">
        <f t="shared" si="40"/>
        <v>82.731504231959065</v>
      </c>
      <c r="AW12" s="27">
        <f t="shared" si="40"/>
        <v>56.01825077916569</v>
      </c>
      <c r="AX12" s="157">
        <f t="shared" si="41"/>
        <v>439.03481477671755</v>
      </c>
      <c r="AY12" s="27">
        <f t="shared" si="42"/>
        <v>0</v>
      </c>
      <c r="AZ12" s="27">
        <f t="shared" si="12"/>
        <v>0</v>
      </c>
      <c r="BA12" s="27">
        <f t="shared" si="12"/>
        <v>0</v>
      </c>
      <c r="BB12" s="27">
        <f t="shared" si="12"/>
        <v>0</v>
      </c>
      <c r="BC12" s="27">
        <f t="shared" si="12"/>
        <v>0</v>
      </c>
      <c r="BD12" s="27">
        <f t="shared" si="43"/>
        <v>0</v>
      </c>
      <c r="BE12" s="27">
        <f t="shared" si="13"/>
        <v>0</v>
      </c>
      <c r="BF12" s="27">
        <f t="shared" si="13"/>
        <v>0</v>
      </c>
      <c r="BG12" s="27">
        <f t="shared" si="13"/>
        <v>0</v>
      </c>
      <c r="BH12" s="27">
        <f t="shared" si="13"/>
        <v>0</v>
      </c>
      <c r="BI12" s="4"/>
      <c r="BJ12" s="7">
        <f t="shared" si="14"/>
        <v>0</v>
      </c>
      <c r="BK12" s="7">
        <f t="shared" si="15"/>
        <v>0</v>
      </c>
      <c r="BL12" s="7">
        <f t="shared" si="16"/>
        <v>0</v>
      </c>
      <c r="BM12" s="7">
        <f t="shared" si="17"/>
        <v>0</v>
      </c>
      <c r="BN12" s="7">
        <f t="shared" si="18"/>
        <v>0</v>
      </c>
      <c r="BO12" s="71">
        <f t="shared" si="44"/>
        <v>0</v>
      </c>
      <c r="BP12" s="7">
        <f t="shared" si="19"/>
        <v>0</v>
      </c>
      <c r="BQ12" s="7">
        <f t="shared" si="20"/>
        <v>0</v>
      </c>
      <c r="BR12" s="7">
        <f t="shared" si="21"/>
        <v>0</v>
      </c>
      <c r="BS12" s="7">
        <f t="shared" si="22"/>
        <v>0</v>
      </c>
      <c r="BT12" s="7">
        <f t="shared" si="23"/>
        <v>0</v>
      </c>
      <c r="BU12" s="7">
        <f t="shared" si="24"/>
        <v>0</v>
      </c>
      <c r="BV12" s="7">
        <f t="shared" si="25"/>
        <v>0</v>
      </c>
      <c r="BW12" s="7">
        <f t="shared" si="26"/>
        <v>0</v>
      </c>
      <c r="BX12" s="7">
        <f t="shared" si="27"/>
        <v>0</v>
      </c>
      <c r="BY12" s="7">
        <f t="shared" si="28"/>
        <v>0</v>
      </c>
      <c r="BZ12" s="180"/>
      <c r="CA12" s="7">
        <f t="shared" si="45"/>
        <v>4.3260795038124307E-2</v>
      </c>
      <c r="CB12" s="7">
        <f t="shared" si="46"/>
        <v>4.4710942620856828E-2</v>
      </c>
      <c r="CC12" s="7">
        <f t="shared" si="47"/>
        <v>4.03302393926286E-2</v>
      </c>
      <c r="CD12" s="7">
        <f t="shared" si="48"/>
        <v>3.5348463775386953E-2</v>
      </c>
      <c r="CE12" s="7">
        <f t="shared" si="49"/>
        <v>2.3934764958171133E-2</v>
      </c>
      <c r="CF12" s="71">
        <f t="shared" si="29"/>
        <v>0</v>
      </c>
      <c r="CG12" s="174">
        <f t="shared" si="50"/>
        <v>0</v>
      </c>
      <c r="CH12" s="174">
        <f t="shared" si="51"/>
        <v>0</v>
      </c>
      <c r="CI12" s="174">
        <f t="shared" si="52"/>
        <v>0</v>
      </c>
      <c r="CJ12" s="174">
        <f t="shared" si="53"/>
        <v>0</v>
      </c>
      <c r="CK12" s="174">
        <f t="shared" si="54"/>
        <v>0</v>
      </c>
      <c r="CL12" s="71">
        <f t="shared" si="55"/>
        <v>0</v>
      </c>
      <c r="CM12" s="7">
        <f t="shared" si="56"/>
        <v>0</v>
      </c>
      <c r="CN12" s="7">
        <f t="shared" si="57"/>
        <v>0</v>
      </c>
      <c r="CO12" s="7">
        <f t="shared" si="58"/>
        <v>0</v>
      </c>
      <c r="CP12" s="7">
        <f t="shared" si="59"/>
        <v>0</v>
      </c>
      <c r="CQ12" s="7">
        <f t="shared" si="60"/>
        <v>0</v>
      </c>
      <c r="CR12" s="71">
        <f t="shared" si="61"/>
        <v>0</v>
      </c>
      <c r="CS12" s="7">
        <f t="shared" si="62"/>
        <v>0.1875852057851678</v>
      </c>
      <c r="CT12" s="7">
        <f t="shared" si="63"/>
        <v>0</v>
      </c>
      <c r="CU12" s="7">
        <f t="shared" si="64"/>
        <v>0</v>
      </c>
      <c r="CV12" s="93">
        <f t="shared" si="65"/>
        <v>0</v>
      </c>
      <c r="CW12" s="71">
        <f t="shared" si="66"/>
        <v>0</v>
      </c>
      <c r="CX12" s="16">
        <v>1845</v>
      </c>
      <c r="CY12" s="7">
        <f t="shared" si="67"/>
        <v>0.1875852057851678</v>
      </c>
      <c r="CZ12" s="7">
        <f t="shared" si="68"/>
        <v>0.1875852057851678</v>
      </c>
      <c r="DA12" s="7">
        <f t="shared" si="69"/>
        <v>0.1875852057851678</v>
      </c>
      <c r="DB12" s="92">
        <f t="shared" si="70"/>
        <v>0.1875852057851678</v>
      </c>
      <c r="DC12" s="93">
        <f t="shared" si="31"/>
        <v>0</v>
      </c>
      <c r="DD12" s="7">
        <f t="shared" si="71"/>
        <v>4.3260795038124307E-2</v>
      </c>
      <c r="DE12" s="7">
        <f t="shared" si="72"/>
        <v>4.4710942620856828E-2</v>
      </c>
      <c r="DF12" s="7">
        <f t="shared" si="73"/>
        <v>4.03302393926286E-2</v>
      </c>
      <c r="DG12" s="7">
        <f t="shared" si="74"/>
        <v>3.5348463775386953E-2</v>
      </c>
      <c r="DH12" s="7">
        <f t="shared" si="75"/>
        <v>2.3934764958171133E-2</v>
      </c>
      <c r="DI12" s="71">
        <f t="shared" si="76"/>
        <v>0</v>
      </c>
      <c r="DJ12" s="16">
        <v>1845</v>
      </c>
      <c r="DK12" s="23">
        <f t="shared" si="77"/>
        <v>0.59346944919314892</v>
      </c>
      <c r="DL12" s="23">
        <f t="shared" si="78"/>
        <v>0.93225839601622884</v>
      </c>
      <c r="DM12" s="23">
        <f t="shared" si="79"/>
        <v>0.59346944919314892</v>
      </c>
      <c r="DN12" s="23">
        <f t="shared" si="80"/>
        <v>0.93225839601622884</v>
      </c>
    </row>
    <row r="13" spans="1:140">
      <c r="A13" s="16">
        <v>1846</v>
      </c>
      <c r="B13" s="9">
        <v>500.1036780559495</v>
      </c>
      <c r="C13" s="9">
        <v>0</v>
      </c>
      <c r="D13" s="9">
        <v>0</v>
      </c>
      <c r="E13" s="9">
        <v>0</v>
      </c>
      <c r="F13" s="9">
        <v>0</v>
      </c>
      <c r="G13" s="9">
        <v>500.1036780559495</v>
      </c>
      <c r="H13" s="9">
        <v>0</v>
      </c>
      <c r="I13" s="9">
        <v>0</v>
      </c>
      <c r="J13" s="9">
        <v>243618.62344423358</v>
      </c>
      <c r="K13" s="9">
        <v>1316325</v>
      </c>
      <c r="L13" s="9">
        <f t="shared" si="33"/>
        <v>185074.82836247399</v>
      </c>
      <c r="M13" s="40">
        <v>159.89699999999999</v>
      </c>
      <c r="N13" s="40">
        <f t="shared" si="34"/>
        <v>164.27607834353782</v>
      </c>
      <c r="O13" s="27">
        <f t="shared" si="35"/>
        <v>379.92416618688355</v>
      </c>
      <c r="P13" s="27">
        <f t="shared" si="0"/>
        <v>0.2052813824269997</v>
      </c>
      <c r="Q13" s="19">
        <v>1846</v>
      </c>
      <c r="R13" s="7">
        <f t="shared" si="1"/>
        <v>0.2052813824269997</v>
      </c>
      <c r="S13" s="7">
        <f t="shared" si="2"/>
        <v>0</v>
      </c>
      <c r="T13" s="7">
        <f t="shared" si="3"/>
        <v>0</v>
      </c>
      <c r="U13" s="7">
        <f t="shared" si="4"/>
        <v>0</v>
      </c>
      <c r="V13" s="7">
        <v>0</v>
      </c>
      <c r="W13" s="7"/>
      <c r="X13" s="7">
        <f t="shared" si="5"/>
        <v>0.2052813824269997</v>
      </c>
      <c r="Y13" s="7">
        <f t="shared" si="6"/>
        <v>0</v>
      </c>
      <c r="Z13" s="7">
        <f t="shared" si="7"/>
        <v>0</v>
      </c>
      <c r="AA13" s="71">
        <f t="shared" si="36"/>
        <v>0</v>
      </c>
      <c r="AB13" s="16">
        <v>1846</v>
      </c>
      <c r="AC13" s="9">
        <f t="shared" si="37"/>
        <v>0</v>
      </c>
      <c r="AD13" s="9">
        <f t="shared" si="8"/>
        <v>0</v>
      </c>
      <c r="AE13" s="9">
        <f t="shared" si="8"/>
        <v>0</v>
      </c>
      <c r="AF13" s="9">
        <f t="shared" si="8"/>
        <v>0</v>
      </c>
      <c r="AG13" s="9">
        <f t="shared" si="8"/>
        <v>0</v>
      </c>
      <c r="AH13" s="9">
        <f t="shared" si="38"/>
        <v>0</v>
      </c>
      <c r="AI13" s="9">
        <f t="shared" si="9"/>
        <v>0</v>
      </c>
      <c r="AJ13" s="9">
        <f t="shared" si="9"/>
        <v>0</v>
      </c>
      <c r="AK13" s="9">
        <f t="shared" si="9"/>
        <v>0</v>
      </c>
      <c r="AL13" s="9">
        <f t="shared" si="9"/>
        <v>0</v>
      </c>
      <c r="AM13" s="27">
        <f t="shared" si="39"/>
        <v>0</v>
      </c>
      <c r="AN13" s="27">
        <f t="shared" si="10"/>
        <v>0</v>
      </c>
      <c r="AO13" s="27">
        <f t="shared" si="10"/>
        <v>0</v>
      </c>
      <c r="AP13" s="27">
        <f t="shared" si="10"/>
        <v>0</v>
      </c>
      <c r="AQ13" s="27">
        <f t="shared" si="10"/>
        <v>0</v>
      </c>
      <c r="AR13" s="19">
        <v>1846</v>
      </c>
      <c r="AS13" s="27">
        <f t="shared" si="40"/>
        <v>115.33362998235539</v>
      </c>
      <c r="AT13" s="27">
        <f t="shared" si="40"/>
        <v>119.19973518405791</v>
      </c>
      <c r="AU13" s="27">
        <f t="shared" si="40"/>
        <v>107.52074489407988</v>
      </c>
      <c r="AV13" s="27">
        <f t="shared" si="40"/>
        <v>94.239290746329686</v>
      </c>
      <c r="AW13" s="27">
        <f t="shared" si="40"/>
        <v>63.810277249126678</v>
      </c>
      <c r="AX13" s="157">
        <f t="shared" si="41"/>
        <v>500.10367805594956</v>
      </c>
      <c r="AY13" s="27">
        <f t="shared" si="42"/>
        <v>0</v>
      </c>
      <c r="AZ13" s="27">
        <f t="shared" si="12"/>
        <v>0</v>
      </c>
      <c r="BA13" s="27">
        <f t="shared" si="12"/>
        <v>0</v>
      </c>
      <c r="BB13" s="27">
        <f t="shared" si="12"/>
        <v>0</v>
      </c>
      <c r="BC13" s="27">
        <f t="shared" si="12"/>
        <v>0</v>
      </c>
      <c r="BD13" s="27">
        <f t="shared" si="43"/>
        <v>0</v>
      </c>
      <c r="BE13" s="27">
        <f t="shared" si="13"/>
        <v>0</v>
      </c>
      <c r="BF13" s="27">
        <f t="shared" si="13"/>
        <v>0</v>
      </c>
      <c r="BG13" s="27">
        <f t="shared" si="13"/>
        <v>0</v>
      </c>
      <c r="BH13" s="27">
        <f t="shared" si="13"/>
        <v>0</v>
      </c>
      <c r="BI13" s="4"/>
      <c r="BJ13" s="7">
        <f t="shared" si="14"/>
        <v>0</v>
      </c>
      <c r="BK13" s="7">
        <f t="shared" si="15"/>
        <v>0</v>
      </c>
      <c r="BL13" s="7">
        <f t="shared" si="16"/>
        <v>0</v>
      </c>
      <c r="BM13" s="7">
        <f t="shared" si="17"/>
        <v>0</v>
      </c>
      <c r="BN13" s="7">
        <f t="shared" si="18"/>
        <v>0</v>
      </c>
      <c r="BO13" s="71">
        <f t="shared" si="44"/>
        <v>0</v>
      </c>
      <c r="BP13" s="7">
        <f t="shared" si="19"/>
        <v>0</v>
      </c>
      <c r="BQ13" s="7">
        <f t="shared" si="20"/>
        <v>0</v>
      </c>
      <c r="BR13" s="7">
        <f t="shared" si="21"/>
        <v>0</v>
      </c>
      <c r="BS13" s="7">
        <f t="shared" si="22"/>
        <v>0</v>
      </c>
      <c r="BT13" s="7">
        <f t="shared" si="23"/>
        <v>0</v>
      </c>
      <c r="BU13" s="7">
        <f t="shared" si="24"/>
        <v>0</v>
      </c>
      <c r="BV13" s="7">
        <f t="shared" si="25"/>
        <v>0</v>
      </c>
      <c r="BW13" s="7">
        <f t="shared" si="26"/>
        <v>0</v>
      </c>
      <c r="BX13" s="7">
        <f t="shared" si="27"/>
        <v>0</v>
      </c>
      <c r="BY13" s="7">
        <f t="shared" si="28"/>
        <v>0</v>
      </c>
      <c r="BZ13" s="180"/>
      <c r="CA13" s="7">
        <f t="shared" si="45"/>
        <v>4.7341877378580734E-2</v>
      </c>
      <c r="CB13" s="7">
        <f t="shared" si="46"/>
        <v>4.8928827155672594E-2</v>
      </c>
      <c r="CC13" s="7">
        <f t="shared" si="47"/>
        <v>4.4134862669352667E-2</v>
      </c>
      <c r="CD13" s="7">
        <f t="shared" si="48"/>
        <v>3.8683122584797738E-2</v>
      </c>
      <c r="CE13" s="7">
        <f t="shared" si="49"/>
        <v>2.6192692638595999E-2</v>
      </c>
      <c r="CF13" s="71">
        <f t="shared" si="29"/>
        <v>0</v>
      </c>
      <c r="CG13" s="174">
        <f t="shared" si="50"/>
        <v>0</v>
      </c>
      <c r="CH13" s="174">
        <f t="shared" si="51"/>
        <v>0</v>
      </c>
      <c r="CI13" s="174">
        <f t="shared" si="52"/>
        <v>0</v>
      </c>
      <c r="CJ13" s="174">
        <f t="shared" si="53"/>
        <v>0</v>
      </c>
      <c r="CK13" s="174">
        <f t="shared" si="54"/>
        <v>0</v>
      </c>
      <c r="CL13" s="71">
        <f t="shared" si="55"/>
        <v>0</v>
      </c>
      <c r="CM13" s="7">
        <f t="shared" si="56"/>
        <v>0</v>
      </c>
      <c r="CN13" s="7">
        <f t="shared" si="57"/>
        <v>0</v>
      </c>
      <c r="CO13" s="7">
        <f t="shared" si="58"/>
        <v>0</v>
      </c>
      <c r="CP13" s="7">
        <f t="shared" si="59"/>
        <v>0</v>
      </c>
      <c r="CQ13" s="7">
        <f t="shared" si="60"/>
        <v>0</v>
      </c>
      <c r="CR13" s="71">
        <f t="shared" si="61"/>
        <v>0</v>
      </c>
      <c r="CS13" s="7">
        <f t="shared" si="62"/>
        <v>0.2052813824269997</v>
      </c>
      <c r="CT13" s="7">
        <f t="shared" si="63"/>
        <v>0</v>
      </c>
      <c r="CU13" s="7">
        <f t="shared" si="64"/>
        <v>0</v>
      </c>
      <c r="CV13" s="93">
        <f t="shared" si="65"/>
        <v>0</v>
      </c>
      <c r="CW13" s="71">
        <f t="shared" si="66"/>
        <v>0</v>
      </c>
      <c r="CX13" s="16">
        <v>1846</v>
      </c>
      <c r="CY13" s="7">
        <f t="shared" si="67"/>
        <v>0.2052813824269997</v>
      </c>
      <c r="CZ13" s="7">
        <f t="shared" si="68"/>
        <v>0.2052813824269997</v>
      </c>
      <c r="DA13" s="7">
        <f t="shared" si="69"/>
        <v>0.2052813824269997</v>
      </c>
      <c r="DB13" s="92">
        <f t="shared" si="70"/>
        <v>0.2052813824269997</v>
      </c>
      <c r="DC13" s="93">
        <f t="shared" si="31"/>
        <v>0</v>
      </c>
      <c r="DD13" s="7">
        <f t="shared" si="71"/>
        <v>4.7341877378580734E-2</v>
      </c>
      <c r="DE13" s="7">
        <f t="shared" si="72"/>
        <v>4.8928827155672594E-2</v>
      </c>
      <c r="DF13" s="7">
        <f t="shared" si="73"/>
        <v>4.4134862669352667E-2</v>
      </c>
      <c r="DG13" s="7">
        <f t="shared" si="74"/>
        <v>3.8683122584797738E-2</v>
      </c>
      <c r="DH13" s="7">
        <f t="shared" si="75"/>
        <v>2.6192692638595999E-2</v>
      </c>
      <c r="DI13" s="71">
        <f t="shared" si="76"/>
        <v>0</v>
      </c>
      <c r="DJ13" s="16">
        <v>1846</v>
      </c>
      <c r="DK13" s="23">
        <f t="shared" si="77"/>
        <v>0.59346944919314892</v>
      </c>
      <c r="DL13" s="23">
        <f t="shared" si="78"/>
        <v>0.93225839601622895</v>
      </c>
      <c r="DM13" s="23">
        <f t="shared" si="79"/>
        <v>0.59346944919314892</v>
      </c>
      <c r="DN13" s="23">
        <f t="shared" si="80"/>
        <v>0.93225839601622895</v>
      </c>
    </row>
    <row r="14" spans="1:140">
      <c r="A14" s="16">
        <v>1847</v>
      </c>
      <c r="B14" s="9">
        <v>390.82615446668251</v>
      </c>
      <c r="C14" s="9">
        <v>0</v>
      </c>
      <c r="D14" s="9">
        <v>0</v>
      </c>
      <c r="E14" s="9">
        <v>0</v>
      </c>
      <c r="F14" s="9">
        <v>0</v>
      </c>
      <c r="G14" s="9">
        <v>390.82615446668251</v>
      </c>
      <c r="H14" s="9">
        <v>0</v>
      </c>
      <c r="I14" s="9">
        <v>0</v>
      </c>
      <c r="J14" s="9">
        <v>250559.87546442816</v>
      </c>
      <c r="K14" s="9">
        <v>1339439</v>
      </c>
      <c r="L14" s="9">
        <f t="shared" si="33"/>
        <v>187063.29699555424</v>
      </c>
      <c r="M14" s="40">
        <v>161.87899999999999</v>
      </c>
      <c r="N14" s="40">
        <f t="shared" si="34"/>
        <v>166.3123591197681</v>
      </c>
      <c r="O14" s="27">
        <f t="shared" si="35"/>
        <v>291.78346641144725</v>
      </c>
      <c r="P14" s="27">
        <f t="shared" si="0"/>
        <v>0.15598114173000052</v>
      </c>
      <c r="Q14" s="19">
        <v>1847</v>
      </c>
      <c r="R14" s="7">
        <f t="shared" si="1"/>
        <v>0.15598114173000052</v>
      </c>
      <c r="S14" s="7">
        <f t="shared" si="2"/>
        <v>0</v>
      </c>
      <c r="T14" s="7">
        <f t="shared" si="3"/>
        <v>0</v>
      </c>
      <c r="U14" s="7">
        <f t="shared" si="4"/>
        <v>0</v>
      </c>
      <c r="V14" s="7">
        <v>0</v>
      </c>
      <c r="W14" s="7"/>
      <c r="X14" s="7">
        <f t="shared" si="5"/>
        <v>0.15598114173000052</v>
      </c>
      <c r="Y14" s="7">
        <f t="shared" si="6"/>
        <v>0</v>
      </c>
      <c r="Z14" s="7">
        <f t="shared" si="7"/>
        <v>0</v>
      </c>
      <c r="AA14" s="71">
        <f t="shared" si="36"/>
        <v>0</v>
      </c>
      <c r="AB14" s="16">
        <v>1847</v>
      </c>
      <c r="AC14" s="9">
        <f t="shared" si="37"/>
        <v>0</v>
      </c>
      <c r="AD14" s="9">
        <f t="shared" si="8"/>
        <v>0</v>
      </c>
      <c r="AE14" s="9">
        <f t="shared" si="8"/>
        <v>0</v>
      </c>
      <c r="AF14" s="9">
        <f t="shared" si="8"/>
        <v>0</v>
      </c>
      <c r="AG14" s="9">
        <f t="shared" si="8"/>
        <v>0</v>
      </c>
      <c r="AH14" s="9">
        <f t="shared" si="38"/>
        <v>0</v>
      </c>
      <c r="AI14" s="9">
        <f t="shared" si="9"/>
        <v>0</v>
      </c>
      <c r="AJ14" s="9">
        <f t="shared" si="9"/>
        <v>0</v>
      </c>
      <c r="AK14" s="9">
        <f t="shared" si="9"/>
        <v>0</v>
      </c>
      <c r="AL14" s="9">
        <f t="shared" si="9"/>
        <v>0</v>
      </c>
      <c r="AM14" s="27">
        <f t="shared" si="39"/>
        <v>0</v>
      </c>
      <c r="AN14" s="27">
        <f t="shared" si="10"/>
        <v>0</v>
      </c>
      <c r="AO14" s="27">
        <f t="shared" si="10"/>
        <v>0</v>
      </c>
      <c r="AP14" s="27">
        <f t="shared" si="10"/>
        <v>0</v>
      </c>
      <c r="AQ14" s="27">
        <f t="shared" si="10"/>
        <v>0</v>
      </c>
      <c r="AR14" s="19">
        <v>1847</v>
      </c>
      <c r="AS14" s="27">
        <f t="shared" si="40"/>
        <v>90.13210872975101</v>
      </c>
      <c r="AT14" s="27">
        <f t="shared" si="40"/>
        <v>93.153432297333325</v>
      </c>
      <c r="AU14" s="27">
        <f t="shared" si="40"/>
        <v>84.026415113958009</v>
      </c>
      <c r="AV14" s="27">
        <f t="shared" si="40"/>
        <v>73.64708803028465</v>
      </c>
      <c r="AW14" s="27">
        <f t="shared" si="40"/>
        <v>49.867110295355552</v>
      </c>
      <c r="AX14" s="157">
        <f t="shared" si="41"/>
        <v>390.82615446668251</v>
      </c>
      <c r="AY14" s="27">
        <f t="shared" si="42"/>
        <v>0</v>
      </c>
      <c r="AZ14" s="27">
        <f t="shared" si="12"/>
        <v>0</v>
      </c>
      <c r="BA14" s="27">
        <f t="shared" si="12"/>
        <v>0</v>
      </c>
      <c r="BB14" s="27">
        <f t="shared" si="12"/>
        <v>0</v>
      </c>
      <c r="BC14" s="27">
        <f t="shared" si="12"/>
        <v>0</v>
      </c>
      <c r="BD14" s="27">
        <f t="shared" si="43"/>
        <v>0</v>
      </c>
      <c r="BE14" s="27">
        <f t="shared" si="13"/>
        <v>0</v>
      </c>
      <c r="BF14" s="27">
        <f t="shared" si="13"/>
        <v>0</v>
      </c>
      <c r="BG14" s="27">
        <f t="shared" si="13"/>
        <v>0</v>
      </c>
      <c r="BH14" s="27">
        <f t="shared" si="13"/>
        <v>0</v>
      </c>
      <c r="BI14" s="4"/>
      <c r="BJ14" s="7">
        <f t="shared" si="14"/>
        <v>0</v>
      </c>
      <c r="BK14" s="7">
        <f t="shared" si="15"/>
        <v>0</v>
      </c>
      <c r="BL14" s="7">
        <f t="shared" si="16"/>
        <v>0</v>
      </c>
      <c r="BM14" s="7">
        <f t="shared" si="17"/>
        <v>0</v>
      </c>
      <c r="BN14" s="7">
        <f t="shared" si="18"/>
        <v>0</v>
      </c>
      <c r="BO14" s="71">
        <f t="shared" si="44"/>
        <v>0</v>
      </c>
      <c r="BP14" s="7">
        <f t="shared" si="19"/>
        <v>0</v>
      </c>
      <c r="BQ14" s="7">
        <f t="shared" si="20"/>
        <v>0</v>
      </c>
      <c r="BR14" s="7">
        <f t="shared" si="21"/>
        <v>0</v>
      </c>
      <c r="BS14" s="7">
        <f t="shared" si="22"/>
        <v>0</v>
      </c>
      <c r="BT14" s="7">
        <f t="shared" si="23"/>
        <v>0</v>
      </c>
      <c r="BU14" s="7">
        <f t="shared" si="24"/>
        <v>0</v>
      </c>
      <c r="BV14" s="7">
        <f t="shared" si="25"/>
        <v>0</v>
      </c>
      <c r="BW14" s="7">
        <f t="shared" si="26"/>
        <v>0</v>
      </c>
      <c r="BX14" s="7">
        <f t="shared" si="27"/>
        <v>0</v>
      </c>
      <c r="BY14" s="7">
        <f t="shared" si="28"/>
        <v>0</v>
      </c>
      <c r="BZ14" s="180"/>
      <c r="CA14" s="7">
        <f t="shared" si="45"/>
        <v>3.5972283496184539E-2</v>
      </c>
      <c r="CB14" s="7">
        <f t="shared" si="46"/>
        <v>3.7178112466997239E-2</v>
      </c>
      <c r="CC14" s="7">
        <f t="shared" si="47"/>
        <v>3.3535463313194055E-2</v>
      </c>
      <c r="CD14" s="7">
        <f t="shared" si="48"/>
        <v>2.9393009512706389E-2</v>
      </c>
      <c r="CE14" s="7">
        <f t="shared" si="49"/>
        <v>1.9902272940918331E-2</v>
      </c>
      <c r="CF14" s="71">
        <f t="shared" si="29"/>
        <v>0</v>
      </c>
      <c r="CG14" s="174">
        <f t="shared" si="50"/>
        <v>0</v>
      </c>
      <c r="CH14" s="174">
        <f t="shared" si="51"/>
        <v>0</v>
      </c>
      <c r="CI14" s="174">
        <f t="shared" si="52"/>
        <v>0</v>
      </c>
      <c r="CJ14" s="174">
        <f t="shared" si="53"/>
        <v>0</v>
      </c>
      <c r="CK14" s="174">
        <f t="shared" si="54"/>
        <v>0</v>
      </c>
      <c r="CL14" s="71">
        <f t="shared" si="55"/>
        <v>0</v>
      </c>
      <c r="CM14" s="7">
        <f t="shared" si="56"/>
        <v>0</v>
      </c>
      <c r="CN14" s="7">
        <f t="shared" si="57"/>
        <v>0</v>
      </c>
      <c r="CO14" s="7">
        <f t="shared" si="58"/>
        <v>0</v>
      </c>
      <c r="CP14" s="7">
        <f t="shared" si="59"/>
        <v>0</v>
      </c>
      <c r="CQ14" s="7">
        <f t="shared" si="60"/>
        <v>0</v>
      </c>
      <c r="CR14" s="71">
        <f t="shared" si="61"/>
        <v>0</v>
      </c>
      <c r="CS14" s="7">
        <f t="shared" si="62"/>
        <v>0.15598114173000055</v>
      </c>
      <c r="CT14" s="7">
        <f t="shared" si="63"/>
        <v>0</v>
      </c>
      <c r="CU14" s="7">
        <f t="shared" si="64"/>
        <v>0</v>
      </c>
      <c r="CV14" s="93">
        <f t="shared" si="65"/>
        <v>0</v>
      </c>
      <c r="CW14" s="71">
        <f t="shared" si="66"/>
        <v>0</v>
      </c>
      <c r="CX14" s="16">
        <v>1847</v>
      </c>
      <c r="CY14" s="7">
        <f t="shared" si="67"/>
        <v>0.15598114173000055</v>
      </c>
      <c r="CZ14" s="7">
        <f t="shared" si="68"/>
        <v>0.15598114173000055</v>
      </c>
      <c r="DA14" s="7">
        <f t="shared" si="69"/>
        <v>0.15598114173000055</v>
      </c>
      <c r="DB14" s="92">
        <f t="shared" si="70"/>
        <v>0.15598114173000052</v>
      </c>
      <c r="DC14" s="93">
        <f t="shared" si="31"/>
        <v>0</v>
      </c>
      <c r="DD14" s="7">
        <f t="shared" si="71"/>
        <v>3.5972283496184539E-2</v>
      </c>
      <c r="DE14" s="7">
        <f t="shared" si="72"/>
        <v>3.7178112466997239E-2</v>
      </c>
      <c r="DF14" s="7">
        <f t="shared" si="73"/>
        <v>3.3535463313194055E-2</v>
      </c>
      <c r="DG14" s="7">
        <f t="shared" si="74"/>
        <v>2.9393009512706389E-2</v>
      </c>
      <c r="DH14" s="7">
        <f t="shared" si="75"/>
        <v>1.9902272940918331E-2</v>
      </c>
      <c r="DI14" s="71">
        <f t="shared" si="76"/>
        <v>0</v>
      </c>
      <c r="DJ14" s="16">
        <v>1847</v>
      </c>
      <c r="DK14" s="23">
        <f t="shared" si="77"/>
        <v>0.59346944919314903</v>
      </c>
      <c r="DL14" s="23">
        <f t="shared" si="78"/>
        <v>0.93225839601622873</v>
      </c>
      <c r="DM14" s="23">
        <f t="shared" si="79"/>
        <v>0.59346944919314903</v>
      </c>
      <c r="DN14" s="23">
        <f t="shared" si="80"/>
        <v>0.93225839601622873</v>
      </c>
    </row>
    <row r="15" spans="1:140">
      <c r="A15" s="16">
        <v>1848</v>
      </c>
      <c r="B15" s="9">
        <v>504.2169241188933</v>
      </c>
      <c r="C15" s="9">
        <v>0</v>
      </c>
      <c r="D15" s="9">
        <v>0</v>
      </c>
      <c r="E15" s="9">
        <v>0</v>
      </c>
      <c r="F15" s="9">
        <v>0</v>
      </c>
      <c r="G15" s="9">
        <v>504.2169241188933</v>
      </c>
      <c r="H15" s="9">
        <v>0</v>
      </c>
      <c r="I15" s="9">
        <v>0</v>
      </c>
      <c r="J15" s="9">
        <v>262646.28407937876</v>
      </c>
      <c r="K15" s="9">
        <v>1362729</v>
      </c>
      <c r="L15" s="9">
        <f t="shared" si="33"/>
        <v>192735.52120735581</v>
      </c>
      <c r="M15" s="40">
        <v>167.04300000000001</v>
      </c>
      <c r="N15" s="40">
        <f t="shared" si="34"/>
        <v>171.61778491616221</v>
      </c>
      <c r="O15" s="27">
        <f t="shared" si="35"/>
        <v>370.00527919996807</v>
      </c>
      <c r="P15" s="27">
        <f t="shared" si="0"/>
        <v>0.19197565497119518</v>
      </c>
      <c r="Q15" s="19">
        <v>1848</v>
      </c>
      <c r="R15" s="7">
        <f t="shared" si="1"/>
        <v>0.19197565497119518</v>
      </c>
      <c r="S15" s="7">
        <f t="shared" si="2"/>
        <v>0</v>
      </c>
      <c r="T15" s="7">
        <f t="shared" si="3"/>
        <v>0</v>
      </c>
      <c r="U15" s="7">
        <f t="shared" si="4"/>
        <v>0</v>
      </c>
      <c r="V15" s="7">
        <v>0</v>
      </c>
      <c r="W15" s="7"/>
      <c r="X15" s="7">
        <f t="shared" si="5"/>
        <v>0.19197565497119518</v>
      </c>
      <c r="Y15" s="7">
        <f t="shared" si="6"/>
        <v>0</v>
      </c>
      <c r="Z15" s="7">
        <f t="shared" si="7"/>
        <v>0</v>
      </c>
      <c r="AA15" s="71">
        <f t="shared" si="36"/>
        <v>0</v>
      </c>
      <c r="AB15" s="16">
        <v>1848</v>
      </c>
      <c r="AC15" s="9">
        <f t="shared" si="37"/>
        <v>0</v>
      </c>
      <c r="AD15" s="9">
        <f t="shared" si="8"/>
        <v>0</v>
      </c>
      <c r="AE15" s="9">
        <f t="shared" si="8"/>
        <v>0</v>
      </c>
      <c r="AF15" s="9">
        <f t="shared" si="8"/>
        <v>0</v>
      </c>
      <c r="AG15" s="9">
        <f t="shared" si="8"/>
        <v>0</v>
      </c>
      <c r="AH15" s="9">
        <f t="shared" si="38"/>
        <v>0</v>
      </c>
      <c r="AI15" s="9">
        <f t="shared" si="9"/>
        <v>0</v>
      </c>
      <c r="AJ15" s="9">
        <f t="shared" si="9"/>
        <v>0</v>
      </c>
      <c r="AK15" s="9">
        <f t="shared" si="9"/>
        <v>0</v>
      </c>
      <c r="AL15" s="9">
        <f t="shared" si="9"/>
        <v>0</v>
      </c>
      <c r="AM15" s="27">
        <f t="shared" si="39"/>
        <v>0</v>
      </c>
      <c r="AN15" s="27">
        <f t="shared" si="10"/>
        <v>0</v>
      </c>
      <c r="AO15" s="27">
        <f t="shared" si="10"/>
        <v>0</v>
      </c>
      <c r="AP15" s="27">
        <f t="shared" si="10"/>
        <v>0</v>
      </c>
      <c r="AQ15" s="27">
        <f t="shared" si="10"/>
        <v>0</v>
      </c>
      <c r="AR15" s="19">
        <v>1848</v>
      </c>
      <c r="AS15" s="27">
        <f t="shared" si="40"/>
        <v>116.28222448438757</v>
      </c>
      <c r="AT15" s="27">
        <f t="shared" si="40"/>
        <v>120.18012757660281</v>
      </c>
      <c r="AU15" s="27">
        <f t="shared" si="40"/>
        <v>108.4050800830142</v>
      </c>
      <c r="AV15" s="27">
        <f t="shared" si="40"/>
        <v>95.01438880828313</v>
      </c>
      <c r="AW15" s="27">
        <f t="shared" si="40"/>
        <v>64.335103166605649</v>
      </c>
      <c r="AX15" s="157">
        <f t="shared" si="41"/>
        <v>504.2169241188933</v>
      </c>
      <c r="AY15" s="27">
        <f t="shared" si="42"/>
        <v>0</v>
      </c>
      <c r="AZ15" s="27">
        <f t="shared" si="12"/>
        <v>0</v>
      </c>
      <c r="BA15" s="27">
        <f t="shared" si="12"/>
        <v>0</v>
      </c>
      <c r="BB15" s="27">
        <f t="shared" si="12"/>
        <v>0</v>
      </c>
      <c r="BC15" s="27">
        <f t="shared" si="12"/>
        <v>0</v>
      </c>
      <c r="BD15" s="27">
        <f t="shared" si="43"/>
        <v>0</v>
      </c>
      <c r="BE15" s="27">
        <f t="shared" si="13"/>
        <v>0</v>
      </c>
      <c r="BF15" s="27">
        <f t="shared" si="13"/>
        <v>0</v>
      </c>
      <c r="BG15" s="27">
        <f t="shared" si="13"/>
        <v>0</v>
      </c>
      <c r="BH15" s="27">
        <f t="shared" si="13"/>
        <v>0</v>
      </c>
      <c r="BI15" s="4"/>
      <c r="BJ15" s="7">
        <f t="shared" si="14"/>
        <v>0</v>
      </c>
      <c r="BK15" s="7">
        <f t="shared" si="15"/>
        <v>0</v>
      </c>
      <c r="BL15" s="7">
        <f t="shared" si="16"/>
        <v>0</v>
      </c>
      <c r="BM15" s="7">
        <f t="shared" si="17"/>
        <v>0</v>
      </c>
      <c r="BN15" s="7">
        <f t="shared" si="18"/>
        <v>0</v>
      </c>
      <c r="BO15" s="71">
        <f t="shared" si="44"/>
        <v>0</v>
      </c>
      <c r="BP15" s="7">
        <f t="shared" si="19"/>
        <v>0</v>
      </c>
      <c r="BQ15" s="7">
        <f t="shared" si="20"/>
        <v>0</v>
      </c>
      <c r="BR15" s="7">
        <f t="shared" si="21"/>
        <v>0</v>
      </c>
      <c r="BS15" s="7">
        <f t="shared" si="22"/>
        <v>0</v>
      </c>
      <c r="BT15" s="7">
        <f t="shared" si="23"/>
        <v>0</v>
      </c>
      <c r="BU15" s="7">
        <f t="shared" si="24"/>
        <v>0</v>
      </c>
      <c r="BV15" s="7">
        <f t="shared" si="25"/>
        <v>0</v>
      </c>
      <c r="BW15" s="7">
        <f t="shared" si="26"/>
        <v>0</v>
      </c>
      <c r="BX15" s="7">
        <f t="shared" si="27"/>
        <v>0</v>
      </c>
      <c r="BY15" s="7">
        <f t="shared" si="28"/>
        <v>0</v>
      </c>
      <c r="BZ15" s="180"/>
      <c r="CA15" s="7">
        <f t="shared" si="45"/>
        <v>4.4273317969061372E-2</v>
      </c>
      <c r="CB15" s="7">
        <f t="shared" si="46"/>
        <v>4.5757406390825289E-2</v>
      </c>
      <c r="CC15" s="7">
        <f t="shared" si="47"/>
        <v>4.1274172396153629E-2</v>
      </c>
      <c r="CD15" s="7">
        <f t="shared" si="48"/>
        <v>3.6175797857306534E-2</v>
      </c>
      <c r="CE15" s="7">
        <f t="shared" si="49"/>
        <v>2.4494960357848372E-2</v>
      </c>
      <c r="CF15" s="71">
        <f t="shared" si="29"/>
        <v>0</v>
      </c>
      <c r="CG15" s="174">
        <f t="shared" si="50"/>
        <v>0</v>
      </c>
      <c r="CH15" s="174">
        <f t="shared" si="51"/>
        <v>0</v>
      </c>
      <c r="CI15" s="174">
        <f t="shared" si="52"/>
        <v>0</v>
      </c>
      <c r="CJ15" s="174">
        <f t="shared" si="53"/>
        <v>0</v>
      </c>
      <c r="CK15" s="174">
        <f t="shared" si="54"/>
        <v>0</v>
      </c>
      <c r="CL15" s="71">
        <f t="shared" si="55"/>
        <v>0</v>
      </c>
      <c r="CM15" s="7">
        <f t="shared" si="56"/>
        <v>0</v>
      </c>
      <c r="CN15" s="7">
        <f t="shared" si="57"/>
        <v>0</v>
      </c>
      <c r="CO15" s="7">
        <f t="shared" si="58"/>
        <v>0</v>
      </c>
      <c r="CP15" s="7">
        <f t="shared" si="59"/>
        <v>0</v>
      </c>
      <c r="CQ15" s="7">
        <f t="shared" si="60"/>
        <v>0</v>
      </c>
      <c r="CR15" s="71">
        <f t="shared" si="61"/>
        <v>0</v>
      </c>
      <c r="CS15" s="7">
        <f t="shared" si="62"/>
        <v>0.1919756549711952</v>
      </c>
      <c r="CT15" s="7">
        <f t="shared" si="63"/>
        <v>0</v>
      </c>
      <c r="CU15" s="7">
        <f t="shared" si="64"/>
        <v>0</v>
      </c>
      <c r="CV15" s="93">
        <f t="shared" si="65"/>
        <v>0</v>
      </c>
      <c r="CW15" s="71">
        <f t="shared" si="66"/>
        <v>0</v>
      </c>
      <c r="CX15" s="16">
        <v>1848</v>
      </c>
      <c r="CY15" s="7">
        <f t="shared" si="67"/>
        <v>0.1919756549711952</v>
      </c>
      <c r="CZ15" s="7">
        <f t="shared" si="68"/>
        <v>0.1919756549711952</v>
      </c>
      <c r="DA15" s="7">
        <f t="shared" si="69"/>
        <v>0.1919756549711952</v>
      </c>
      <c r="DB15" s="92">
        <f t="shared" si="70"/>
        <v>0.19197565497119518</v>
      </c>
      <c r="DC15" s="93">
        <f t="shared" si="31"/>
        <v>0</v>
      </c>
      <c r="DD15" s="7">
        <f t="shared" si="71"/>
        <v>4.4273317969061372E-2</v>
      </c>
      <c r="DE15" s="7">
        <f t="shared" si="72"/>
        <v>4.5757406390825289E-2</v>
      </c>
      <c r="DF15" s="7">
        <f t="shared" si="73"/>
        <v>4.1274172396153629E-2</v>
      </c>
      <c r="DG15" s="7">
        <f t="shared" si="74"/>
        <v>3.6175797857306534E-2</v>
      </c>
      <c r="DH15" s="7">
        <f t="shared" si="75"/>
        <v>2.4494960357848372E-2</v>
      </c>
      <c r="DI15" s="71">
        <f t="shared" si="76"/>
        <v>0</v>
      </c>
      <c r="DJ15" s="16">
        <v>1848</v>
      </c>
      <c r="DK15" s="23">
        <f t="shared" si="77"/>
        <v>0.59346944919314903</v>
      </c>
      <c r="DL15" s="23">
        <f t="shared" si="78"/>
        <v>0.93225839601622862</v>
      </c>
      <c r="DM15" s="23">
        <f t="shared" si="79"/>
        <v>0.59346944919314903</v>
      </c>
      <c r="DN15" s="23">
        <f t="shared" si="80"/>
        <v>0.93225839601622862</v>
      </c>
    </row>
    <row r="16" spans="1:140">
      <c r="A16" s="16">
        <v>1849</v>
      </c>
      <c r="B16" s="9">
        <v>561.53438001895995</v>
      </c>
      <c r="C16" s="9">
        <v>0</v>
      </c>
      <c r="D16" s="9">
        <v>0</v>
      </c>
      <c r="E16" s="9">
        <v>0</v>
      </c>
      <c r="F16" s="9">
        <v>0</v>
      </c>
      <c r="G16" s="9">
        <v>561.53438001895995</v>
      </c>
      <c r="H16" s="9">
        <v>0</v>
      </c>
      <c r="I16" s="9">
        <v>0</v>
      </c>
      <c r="J16" s="9">
        <v>283157.09762437147</v>
      </c>
      <c r="K16" s="9">
        <v>1386207</v>
      </c>
      <c r="L16" s="9">
        <f t="shared" si="33"/>
        <v>204267.54274388417</v>
      </c>
      <c r="M16" s="40">
        <v>177.292</v>
      </c>
      <c r="N16" s="40">
        <f t="shared" si="34"/>
        <v>182.14747294622481</v>
      </c>
      <c r="O16" s="27">
        <f t="shared" si="35"/>
        <v>405.08696033057112</v>
      </c>
      <c r="P16" s="27">
        <f t="shared" si="0"/>
        <v>0.19831195641222324</v>
      </c>
      <c r="Q16" s="19">
        <v>1849</v>
      </c>
      <c r="R16" s="7">
        <f t="shared" si="1"/>
        <v>0.19831195641222324</v>
      </c>
      <c r="S16" s="7">
        <f t="shared" si="2"/>
        <v>0</v>
      </c>
      <c r="T16" s="7">
        <f t="shared" si="3"/>
        <v>0</v>
      </c>
      <c r="U16" s="7">
        <f t="shared" si="4"/>
        <v>0</v>
      </c>
      <c r="V16" s="7">
        <v>0</v>
      </c>
      <c r="W16" s="7"/>
      <c r="X16" s="7">
        <f t="shared" si="5"/>
        <v>0.19831195641222324</v>
      </c>
      <c r="Y16" s="7">
        <f t="shared" si="6"/>
        <v>0</v>
      </c>
      <c r="Z16" s="7">
        <f t="shared" si="7"/>
        <v>0</v>
      </c>
      <c r="AA16" s="71">
        <f t="shared" si="36"/>
        <v>0</v>
      </c>
      <c r="AB16" s="16">
        <v>1849</v>
      </c>
      <c r="AC16" s="9">
        <f t="shared" si="37"/>
        <v>0</v>
      </c>
      <c r="AD16" s="9">
        <f t="shared" si="8"/>
        <v>0</v>
      </c>
      <c r="AE16" s="9">
        <f t="shared" si="8"/>
        <v>0</v>
      </c>
      <c r="AF16" s="9">
        <f t="shared" si="8"/>
        <v>0</v>
      </c>
      <c r="AG16" s="9">
        <f t="shared" si="8"/>
        <v>0</v>
      </c>
      <c r="AH16" s="9">
        <f t="shared" si="38"/>
        <v>0</v>
      </c>
      <c r="AI16" s="9">
        <f t="shared" si="9"/>
        <v>0</v>
      </c>
      <c r="AJ16" s="9">
        <f t="shared" si="9"/>
        <v>0</v>
      </c>
      <c r="AK16" s="9">
        <f t="shared" si="9"/>
        <v>0</v>
      </c>
      <c r="AL16" s="9">
        <f t="shared" si="9"/>
        <v>0</v>
      </c>
      <c r="AM16" s="27">
        <f t="shared" si="39"/>
        <v>0</v>
      </c>
      <c r="AN16" s="27">
        <f t="shared" si="10"/>
        <v>0</v>
      </c>
      <c r="AO16" s="27">
        <f t="shared" si="10"/>
        <v>0</v>
      </c>
      <c r="AP16" s="27">
        <f t="shared" si="10"/>
        <v>0</v>
      </c>
      <c r="AQ16" s="27">
        <f t="shared" si="10"/>
        <v>0</v>
      </c>
      <c r="AR16" s="19">
        <v>1849</v>
      </c>
      <c r="AS16" s="27">
        <f t="shared" si="40"/>
        <v>129.50074404418311</v>
      </c>
      <c r="AT16" s="27">
        <f t="shared" si="40"/>
        <v>133.84174588597165</v>
      </c>
      <c r="AU16" s="27">
        <f t="shared" si="40"/>
        <v>120.72815592553835</v>
      </c>
      <c r="AV16" s="27">
        <f t="shared" si="40"/>
        <v>105.81526196403306</v>
      </c>
      <c r="AW16" s="27">
        <f t="shared" si="40"/>
        <v>71.648472199233851</v>
      </c>
      <c r="AX16" s="157">
        <f t="shared" si="41"/>
        <v>561.53438001896006</v>
      </c>
      <c r="AY16" s="27">
        <f t="shared" si="42"/>
        <v>0</v>
      </c>
      <c r="AZ16" s="27">
        <f t="shared" si="12"/>
        <v>0</v>
      </c>
      <c r="BA16" s="27">
        <f t="shared" si="12"/>
        <v>0</v>
      </c>
      <c r="BB16" s="27">
        <f t="shared" si="12"/>
        <v>0</v>
      </c>
      <c r="BC16" s="27">
        <f t="shared" si="12"/>
        <v>0</v>
      </c>
      <c r="BD16" s="27">
        <f t="shared" si="43"/>
        <v>0</v>
      </c>
      <c r="BE16" s="27">
        <f t="shared" si="13"/>
        <v>0</v>
      </c>
      <c r="BF16" s="27">
        <f t="shared" si="13"/>
        <v>0</v>
      </c>
      <c r="BG16" s="27">
        <f t="shared" si="13"/>
        <v>0</v>
      </c>
      <c r="BH16" s="27">
        <f t="shared" si="13"/>
        <v>0</v>
      </c>
      <c r="BI16" s="4"/>
      <c r="BJ16" s="7">
        <f t="shared" si="14"/>
        <v>0</v>
      </c>
      <c r="BK16" s="7">
        <f t="shared" si="15"/>
        <v>0</v>
      </c>
      <c r="BL16" s="7">
        <f t="shared" si="16"/>
        <v>0</v>
      </c>
      <c r="BM16" s="7">
        <f t="shared" si="17"/>
        <v>0</v>
      </c>
      <c r="BN16" s="7">
        <f t="shared" si="18"/>
        <v>0</v>
      </c>
      <c r="BO16" s="71">
        <f t="shared" si="44"/>
        <v>0</v>
      </c>
      <c r="BP16" s="7">
        <f t="shared" si="19"/>
        <v>0</v>
      </c>
      <c r="BQ16" s="7">
        <f t="shared" si="20"/>
        <v>0</v>
      </c>
      <c r="BR16" s="7">
        <f t="shared" si="21"/>
        <v>0</v>
      </c>
      <c r="BS16" s="7">
        <f t="shared" si="22"/>
        <v>0</v>
      </c>
      <c r="BT16" s="7">
        <f t="shared" si="23"/>
        <v>0</v>
      </c>
      <c r="BU16" s="7">
        <f t="shared" si="24"/>
        <v>0</v>
      </c>
      <c r="BV16" s="7">
        <f t="shared" si="25"/>
        <v>0</v>
      </c>
      <c r="BW16" s="7">
        <f t="shared" si="26"/>
        <v>0</v>
      </c>
      <c r="BX16" s="7">
        <f t="shared" si="27"/>
        <v>0</v>
      </c>
      <c r="BY16" s="7">
        <f t="shared" si="28"/>
        <v>0</v>
      </c>
      <c r="BZ16" s="180"/>
      <c r="CA16" s="7">
        <f t="shared" si="45"/>
        <v>4.5734592256619071E-2</v>
      </c>
      <c r="CB16" s="7">
        <f t="shared" si="46"/>
        <v>4.7267664137284837E-2</v>
      </c>
      <c r="CC16" s="7">
        <f t="shared" si="47"/>
        <v>4.2636457619611934E-2</v>
      </c>
      <c r="CD16" s="7">
        <f t="shared" si="48"/>
        <v>3.7369807379649268E-2</v>
      </c>
      <c r="CE16" s="7">
        <f t="shared" si="49"/>
        <v>2.5303435019058136E-2</v>
      </c>
      <c r="CF16" s="71">
        <f t="shared" si="29"/>
        <v>0</v>
      </c>
      <c r="CG16" s="174">
        <f t="shared" si="50"/>
        <v>0</v>
      </c>
      <c r="CH16" s="174">
        <f t="shared" si="51"/>
        <v>0</v>
      </c>
      <c r="CI16" s="174">
        <f t="shared" si="52"/>
        <v>0</v>
      </c>
      <c r="CJ16" s="174">
        <f t="shared" si="53"/>
        <v>0</v>
      </c>
      <c r="CK16" s="174">
        <f t="shared" si="54"/>
        <v>0</v>
      </c>
      <c r="CL16" s="71">
        <f t="shared" si="55"/>
        <v>0</v>
      </c>
      <c r="CM16" s="7">
        <f t="shared" si="56"/>
        <v>0</v>
      </c>
      <c r="CN16" s="7">
        <f t="shared" si="57"/>
        <v>0</v>
      </c>
      <c r="CO16" s="7">
        <f t="shared" si="58"/>
        <v>0</v>
      </c>
      <c r="CP16" s="7">
        <f t="shared" si="59"/>
        <v>0</v>
      </c>
      <c r="CQ16" s="7">
        <f t="shared" si="60"/>
        <v>0</v>
      </c>
      <c r="CR16" s="71">
        <f t="shared" si="61"/>
        <v>0</v>
      </c>
      <c r="CS16" s="7">
        <f t="shared" si="62"/>
        <v>0.19831195641222324</v>
      </c>
      <c r="CT16" s="7">
        <f t="shared" si="63"/>
        <v>0</v>
      </c>
      <c r="CU16" s="7">
        <f t="shared" si="64"/>
        <v>0</v>
      </c>
      <c r="CV16" s="93">
        <f t="shared" si="65"/>
        <v>0</v>
      </c>
      <c r="CW16" s="71">
        <f t="shared" si="66"/>
        <v>0</v>
      </c>
      <c r="CX16" s="16">
        <v>1849</v>
      </c>
      <c r="CY16" s="7">
        <f t="shared" si="67"/>
        <v>0.19831195641222324</v>
      </c>
      <c r="CZ16" s="7">
        <f t="shared" si="68"/>
        <v>0.19831195641222324</v>
      </c>
      <c r="DA16" s="7">
        <f t="shared" si="69"/>
        <v>0.19831195641222324</v>
      </c>
      <c r="DB16" s="92">
        <f t="shared" si="70"/>
        <v>0.19831195641222324</v>
      </c>
      <c r="DC16" s="93">
        <f t="shared" si="31"/>
        <v>0</v>
      </c>
      <c r="DD16" s="7">
        <f t="shared" si="71"/>
        <v>4.5734592256619071E-2</v>
      </c>
      <c r="DE16" s="7">
        <f t="shared" si="72"/>
        <v>4.7267664137284837E-2</v>
      </c>
      <c r="DF16" s="7">
        <f t="shared" si="73"/>
        <v>4.2636457619611934E-2</v>
      </c>
      <c r="DG16" s="7">
        <f t="shared" si="74"/>
        <v>3.7369807379649268E-2</v>
      </c>
      <c r="DH16" s="7">
        <f t="shared" si="75"/>
        <v>2.5303435019058136E-2</v>
      </c>
      <c r="DI16" s="71">
        <f t="shared" si="76"/>
        <v>0</v>
      </c>
      <c r="DJ16" s="16">
        <v>1849</v>
      </c>
      <c r="DK16" s="23">
        <f t="shared" si="77"/>
        <v>0.59346944919314903</v>
      </c>
      <c r="DL16" s="23">
        <f t="shared" si="78"/>
        <v>0.93225839601622884</v>
      </c>
      <c r="DM16" s="23">
        <f t="shared" si="79"/>
        <v>0.59346944919314903</v>
      </c>
      <c r="DN16" s="23">
        <f t="shared" si="80"/>
        <v>0.93225839601622884</v>
      </c>
    </row>
    <row r="17" spans="1:118">
      <c r="A17" s="16">
        <v>1850</v>
      </c>
      <c r="B17" s="9">
        <v>934.93243222884939</v>
      </c>
      <c r="C17" s="9">
        <v>0</v>
      </c>
      <c r="D17" s="9">
        <v>0</v>
      </c>
      <c r="E17" s="9">
        <v>0</v>
      </c>
      <c r="F17" s="9">
        <v>0</v>
      </c>
      <c r="G17" s="9">
        <v>934.93243222884939</v>
      </c>
      <c r="H17" s="9">
        <v>0</v>
      </c>
      <c r="I17" s="9">
        <v>0</v>
      </c>
      <c r="J17" s="9">
        <v>299667.23068677436</v>
      </c>
      <c r="K17" s="9">
        <v>1409885</v>
      </c>
      <c r="L17" s="9">
        <f t="shared" si="33"/>
        <v>212547.2862586483</v>
      </c>
      <c r="M17" s="40">
        <v>184.726</v>
      </c>
      <c r="N17" s="40">
        <f t="shared" si="34"/>
        <v>189.78506693739325</v>
      </c>
      <c r="O17" s="27">
        <f t="shared" si="35"/>
        <v>663.12673177517979</v>
      </c>
      <c r="P17" s="27">
        <f t="shared" si="0"/>
        <v>0.31199021330633336</v>
      </c>
      <c r="Q17" s="19">
        <v>1850</v>
      </c>
      <c r="R17" s="7">
        <f t="shared" si="1"/>
        <v>0.31199021330633336</v>
      </c>
      <c r="S17" s="7">
        <f t="shared" si="2"/>
        <v>0</v>
      </c>
      <c r="T17" s="7">
        <f t="shared" si="3"/>
        <v>0</v>
      </c>
      <c r="U17" s="7">
        <f t="shared" si="4"/>
        <v>0</v>
      </c>
      <c r="V17" s="7">
        <v>0</v>
      </c>
      <c r="W17" s="7"/>
      <c r="X17" s="7">
        <f t="shared" si="5"/>
        <v>0.31199021330633336</v>
      </c>
      <c r="Y17" s="7">
        <f t="shared" si="6"/>
        <v>0</v>
      </c>
      <c r="Z17" s="7">
        <f t="shared" si="7"/>
        <v>0</v>
      </c>
      <c r="AA17" s="71">
        <f t="shared" si="36"/>
        <v>0</v>
      </c>
      <c r="AB17" s="16">
        <v>1850</v>
      </c>
      <c r="AC17" s="9">
        <f t="shared" si="37"/>
        <v>0</v>
      </c>
      <c r="AD17" s="9">
        <f t="shared" si="8"/>
        <v>0</v>
      </c>
      <c r="AE17" s="9">
        <f t="shared" si="8"/>
        <v>0</v>
      </c>
      <c r="AF17" s="9">
        <f t="shared" si="8"/>
        <v>0</v>
      </c>
      <c r="AG17" s="9">
        <f t="shared" si="8"/>
        <v>0</v>
      </c>
      <c r="AH17" s="9">
        <f t="shared" si="38"/>
        <v>0</v>
      </c>
      <c r="AI17" s="9">
        <f t="shared" si="9"/>
        <v>0</v>
      </c>
      <c r="AJ17" s="9">
        <f t="shared" si="9"/>
        <v>0</v>
      </c>
      <c r="AK17" s="9">
        <f t="shared" si="9"/>
        <v>0</v>
      </c>
      <c r="AL17" s="9">
        <f t="shared" si="9"/>
        <v>0</v>
      </c>
      <c r="AM17" s="27">
        <f t="shared" si="39"/>
        <v>0</v>
      </c>
      <c r="AN17" s="27">
        <f t="shared" si="10"/>
        <v>0</v>
      </c>
      <c r="AO17" s="27">
        <f t="shared" si="10"/>
        <v>0</v>
      </c>
      <c r="AP17" s="27">
        <f t="shared" si="10"/>
        <v>0</v>
      </c>
      <c r="AQ17" s="27">
        <f t="shared" si="10"/>
        <v>0</v>
      </c>
      <c r="AR17" s="19">
        <v>1850</v>
      </c>
      <c r="AS17" s="27">
        <f t="shared" si="40"/>
        <v>215.6135935979303</v>
      </c>
      <c r="AT17" s="27">
        <f t="shared" si="40"/>
        <v>222.84118919077048</v>
      </c>
      <c r="AU17" s="27">
        <f t="shared" si="40"/>
        <v>201.00758292690156</v>
      </c>
      <c r="AV17" s="27">
        <f t="shared" si="40"/>
        <v>176.17820698997264</v>
      </c>
      <c r="AW17" s="27">
        <f t="shared" si="40"/>
        <v>119.29185952327447</v>
      </c>
      <c r="AX17" s="157">
        <f t="shared" si="41"/>
        <v>934.93243222884939</v>
      </c>
      <c r="AY17" s="27">
        <f t="shared" si="42"/>
        <v>0</v>
      </c>
      <c r="AZ17" s="27">
        <f t="shared" si="12"/>
        <v>0</v>
      </c>
      <c r="BA17" s="27">
        <f t="shared" si="12"/>
        <v>0</v>
      </c>
      <c r="BB17" s="27">
        <f t="shared" si="12"/>
        <v>0</v>
      </c>
      <c r="BC17" s="27">
        <f t="shared" si="12"/>
        <v>0</v>
      </c>
      <c r="BD17" s="27">
        <f t="shared" si="43"/>
        <v>0</v>
      </c>
      <c r="BE17" s="27">
        <f t="shared" si="13"/>
        <v>0</v>
      </c>
      <c r="BF17" s="27">
        <f t="shared" si="13"/>
        <v>0</v>
      </c>
      <c r="BG17" s="27">
        <f t="shared" si="13"/>
        <v>0</v>
      </c>
      <c r="BH17" s="27">
        <f t="shared" si="13"/>
        <v>0</v>
      </c>
      <c r="BI17" s="4"/>
      <c r="BJ17" s="7">
        <f t="shared" si="14"/>
        <v>0</v>
      </c>
      <c r="BK17" s="7">
        <f t="shared" si="15"/>
        <v>0</v>
      </c>
      <c r="BL17" s="7">
        <f t="shared" si="16"/>
        <v>0</v>
      </c>
      <c r="BM17" s="7">
        <f t="shared" si="17"/>
        <v>0</v>
      </c>
      <c r="BN17" s="7">
        <f t="shared" si="18"/>
        <v>0</v>
      </c>
      <c r="BO17" s="71">
        <f t="shared" si="44"/>
        <v>0</v>
      </c>
      <c r="BP17" s="7">
        <f t="shared" si="19"/>
        <v>0</v>
      </c>
      <c r="BQ17" s="7">
        <f t="shared" si="20"/>
        <v>0</v>
      </c>
      <c r="BR17" s="7">
        <f t="shared" si="21"/>
        <v>0</v>
      </c>
      <c r="BS17" s="7">
        <f t="shared" si="22"/>
        <v>0</v>
      </c>
      <c r="BT17" s="7">
        <f t="shared" si="23"/>
        <v>0</v>
      </c>
      <c r="BU17" s="7">
        <f t="shared" si="24"/>
        <v>0</v>
      </c>
      <c r="BV17" s="7">
        <f t="shared" si="25"/>
        <v>0</v>
      </c>
      <c r="BW17" s="7">
        <f t="shared" si="26"/>
        <v>0</v>
      </c>
      <c r="BX17" s="7">
        <f t="shared" si="27"/>
        <v>0</v>
      </c>
      <c r="BY17" s="7">
        <f t="shared" si="28"/>
        <v>0</v>
      </c>
      <c r="BZ17" s="180"/>
      <c r="CA17" s="7">
        <f t="shared" si="45"/>
        <v>7.1951008157878735E-2</v>
      </c>
      <c r="CB17" s="7">
        <f t="shared" si="46"/>
        <v>7.4362882014181286E-2</v>
      </c>
      <c r="CC17" s="7">
        <f t="shared" si="47"/>
        <v>6.7076931457014627E-2</v>
      </c>
      <c r="CD17" s="7">
        <f t="shared" si="48"/>
        <v>5.8791282111897651E-2</v>
      </c>
      <c r="CE17" s="7">
        <f t="shared" si="49"/>
        <v>3.9808109565361079E-2</v>
      </c>
      <c r="CF17" s="71">
        <f t="shared" si="29"/>
        <v>0</v>
      </c>
      <c r="CG17" s="174">
        <f t="shared" si="50"/>
        <v>0</v>
      </c>
      <c r="CH17" s="174">
        <f t="shared" si="51"/>
        <v>0</v>
      </c>
      <c r="CI17" s="174">
        <f t="shared" si="52"/>
        <v>0</v>
      </c>
      <c r="CJ17" s="174">
        <f t="shared" si="53"/>
        <v>0</v>
      </c>
      <c r="CK17" s="174">
        <f t="shared" si="54"/>
        <v>0</v>
      </c>
      <c r="CL17" s="71">
        <f t="shared" si="55"/>
        <v>0</v>
      </c>
      <c r="CM17" s="7">
        <f t="shared" si="56"/>
        <v>0</v>
      </c>
      <c r="CN17" s="7">
        <f t="shared" si="57"/>
        <v>0</v>
      </c>
      <c r="CO17" s="7">
        <f t="shared" si="58"/>
        <v>0</v>
      </c>
      <c r="CP17" s="7">
        <f t="shared" si="59"/>
        <v>0</v>
      </c>
      <c r="CQ17" s="7">
        <f t="shared" si="60"/>
        <v>0</v>
      </c>
      <c r="CR17" s="71">
        <f t="shared" si="61"/>
        <v>0</v>
      </c>
      <c r="CS17" s="7">
        <f t="shared" si="62"/>
        <v>0.31199021330633336</v>
      </c>
      <c r="CT17" s="7">
        <f t="shared" si="63"/>
        <v>0</v>
      </c>
      <c r="CU17" s="7">
        <f t="shared" si="64"/>
        <v>0</v>
      </c>
      <c r="CV17" s="93">
        <f t="shared" si="65"/>
        <v>0</v>
      </c>
      <c r="CW17" s="71">
        <f t="shared" si="66"/>
        <v>0</v>
      </c>
      <c r="CX17" s="16">
        <v>1850</v>
      </c>
      <c r="CY17" s="7">
        <f t="shared" si="67"/>
        <v>0.31199021330633336</v>
      </c>
      <c r="CZ17" s="7">
        <f t="shared" si="68"/>
        <v>0.31199021330633336</v>
      </c>
      <c r="DA17" s="7">
        <f t="shared" si="69"/>
        <v>0.31199021330633336</v>
      </c>
      <c r="DB17" s="92">
        <f t="shared" si="70"/>
        <v>0.31199021330633336</v>
      </c>
      <c r="DC17" s="93">
        <f t="shared" si="31"/>
        <v>0</v>
      </c>
      <c r="DD17" s="7">
        <f t="shared" si="71"/>
        <v>7.1951008157878735E-2</v>
      </c>
      <c r="DE17" s="7">
        <f t="shared" si="72"/>
        <v>7.4362882014181286E-2</v>
      </c>
      <c r="DF17" s="7">
        <f t="shared" si="73"/>
        <v>6.7076931457014627E-2</v>
      </c>
      <c r="DG17" s="7">
        <f t="shared" si="74"/>
        <v>5.8791282111897651E-2</v>
      </c>
      <c r="DH17" s="7">
        <f t="shared" si="75"/>
        <v>3.9808109565361079E-2</v>
      </c>
      <c r="DI17" s="71">
        <f t="shared" si="76"/>
        <v>0</v>
      </c>
      <c r="DJ17" s="16">
        <v>1850</v>
      </c>
      <c r="DK17" s="23">
        <f t="shared" si="77"/>
        <v>0.59346944919314903</v>
      </c>
      <c r="DL17" s="23">
        <f t="shared" si="78"/>
        <v>0.93225839601622884</v>
      </c>
      <c r="DM17" s="23">
        <f t="shared" si="79"/>
        <v>0.59346944919314903</v>
      </c>
      <c r="DN17" s="23">
        <f t="shared" si="80"/>
        <v>0.93225839601622884</v>
      </c>
    </row>
    <row r="18" spans="1:118">
      <c r="A18" s="16">
        <v>1851</v>
      </c>
      <c r="B18" s="9">
        <v>464.81925275677571</v>
      </c>
      <c r="C18" s="9">
        <v>0</v>
      </c>
      <c r="D18" s="9">
        <v>0</v>
      </c>
      <c r="E18" s="9">
        <v>0</v>
      </c>
      <c r="F18" s="9">
        <v>0</v>
      </c>
      <c r="G18" s="9">
        <v>464.81925275677571</v>
      </c>
      <c r="H18" s="9">
        <v>0</v>
      </c>
      <c r="I18" s="9">
        <v>0</v>
      </c>
      <c r="J18" s="9">
        <v>309973.04470473755</v>
      </c>
      <c r="K18" s="9">
        <v>1433777</v>
      </c>
      <c r="L18" s="9">
        <f t="shared" si="33"/>
        <v>216193.34436578181</v>
      </c>
      <c r="M18" s="40">
        <v>188.202</v>
      </c>
      <c r="N18" s="40">
        <f t="shared" si="34"/>
        <v>193.35626369732083</v>
      </c>
      <c r="O18" s="27">
        <f t="shared" si="35"/>
        <v>324.19215314290557</v>
      </c>
      <c r="P18" s="27">
        <f t="shared" si="0"/>
        <v>0.14995473338642581</v>
      </c>
      <c r="Q18" s="19">
        <v>1851</v>
      </c>
      <c r="R18" s="7">
        <f t="shared" si="1"/>
        <v>0.14995473338642581</v>
      </c>
      <c r="S18" s="7">
        <f t="shared" si="2"/>
        <v>0</v>
      </c>
      <c r="T18" s="7">
        <f t="shared" si="3"/>
        <v>0</v>
      </c>
      <c r="U18" s="7">
        <f t="shared" si="4"/>
        <v>0</v>
      </c>
      <c r="V18" s="7">
        <v>0</v>
      </c>
      <c r="W18" s="7"/>
      <c r="X18" s="7">
        <f t="shared" si="5"/>
        <v>0.14995473338642581</v>
      </c>
      <c r="Y18" s="7">
        <f t="shared" si="6"/>
        <v>0</v>
      </c>
      <c r="Z18" s="7">
        <f t="shared" si="7"/>
        <v>0</v>
      </c>
      <c r="AA18" s="71">
        <f t="shared" si="36"/>
        <v>0</v>
      </c>
      <c r="AB18" s="16">
        <v>1851</v>
      </c>
      <c r="AC18" s="9">
        <f t="shared" si="37"/>
        <v>0</v>
      </c>
      <c r="AD18" s="9">
        <f t="shared" si="8"/>
        <v>0</v>
      </c>
      <c r="AE18" s="9">
        <f t="shared" si="8"/>
        <v>0</v>
      </c>
      <c r="AF18" s="9">
        <f t="shared" si="8"/>
        <v>0</v>
      </c>
      <c r="AG18" s="9">
        <f t="shared" si="8"/>
        <v>0</v>
      </c>
      <c r="AH18" s="9">
        <f t="shared" si="38"/>
        <v>0</v>
      </c>
      <c r="AI18" s="9">
        <f t="shared" si="9"/>
        <v>0</v>
      </c>
      <c r="AJ18" s="9">
        <f t="shared" si="9"/>
        <v>0</v>
      </c>
      <c r="AK18" s="9">
        <f t="shared" si="9"/>
        <v>0</v>
      </c>
      <c r="AL18" s="9">
        <f t="shared" si="9"/>
        <v>0</v>
      </c>
      <c r="AM18" s="27">
        <f t="shared" si="39"/>
        <v>0</v>
      </c>
      <c r="AN18" s="27">
        <f t="shared" si="10"/>
        <v>0</v>
      </c>
      <c r="AO18" s="27">
        <f t="shared" si="10"/>
        <v>0</v>
      </c>
      <c r="AP18" s="27">
        <f t="shared" si="10"/>
        <v>0</v>
      </c>
      <c r="AQ18" s="27">
        <f t="shared" si="10"/>
        <v>0</v>
      </c>
      <c r="AR18" s="19">
        <v>1851</v>
      </c>
      <c r="AS18" s="27">
        <f t="shared" si="40"/>
        <v>107.19635559274433</v>
      </c>
      <c r="AT18" s="27">
        <f t="shared" si="40"/>
        <v>110.78969075460533</v>
      </c>
      <c r="AU18" s="27">
        <f t="shared" si="40"/>
        <v>99.934702523677146</v>
      </c>
      <c r="AV18" s="27">
        <f t="shared" si="40"/>
        <v>87.590311023741066</v>
      </c>
      <c r="AW18" s="27">
        <f t="shared" si="40"/>
        <v>59.308192862007871</v>
      </c>
      <c r="AX18" s="157">
        <f t="shared" si="41"/>
        <v>464.81925275677577</v>
      </c>
      <c r="AY18" s="27">
        <f t="shared" si="42"/>
        <v>0</v>
      </c>
      <c r="AZ18" s="27">
        <f t="shared" si="12"/>
        <v>0</v>
      </c>
      <c r="BA18" s="27">
        <f t="shared" si="12"/>
        <v>0</v>
      </c>
      <c r="BB18" s="27">
        <f t="shared" si="12"/>
        <v>0</v>
      </c>
      <c r="BC18" s="27">
        <f t="shared" si="12"/>
        <v>0</v>
      </c>
      <c r="BD18" s="27">
        <f t="shared" si="43"/>
        <v>0</v>
      </c>
      <c r="BE18" s="27">
        <f t="shared" si="13"/>
        <v>0</v>
      </c>
      <c r="BF18" s="27">
        <f t="shared" si="13"/>
        <v>0</v>
      </c>
      <c r="BG18" s="27">
        <f t="shared" si="13"/>
        <v>0</v>
      </c>
      <c r="BH18" s="27">
        <f t="shared" si="13"/>
        <v>0</v>
      </c>
      <c r="BI18" s="4"/>
      <c r="BJ18" s="7">
        <f t="shared" si="14"/>
        <v>0</v>
      </c>
      <c r="BK18" s="7">
        <f t="shared" si="15"/>
        <v>0</v>
      </c>
      <c r="BL18" s="7">
        <f t="shared" si="16"/>
        <v>0</v>
      </c>
      <c r="BM18" s="7">
        <f t="shared" si="17"/>
        <v>0</v>
      </c>
      <c r="BN18" s="7">
        <f t="shared" si="18"/>
        <v>0</v>
      </c>
      <c r="BO18" s="71">
        <f t="shared" si="44"/>
        <v>0</v>
      </c>
      <c r="BP18" s="7">
        <f t="shared" si="19"/>
        <v>0</v>
      </c>
      <c r="BQ18" s="7">
        <f t="shared" si="20"/>
        <v>0</v>
      </c>
      <c r="BR18" s="7">
        <f t="shared" si="21"/>
        <v>0</v>
      </c>
      <c r="BS18" s="7">
        <f t="shared" si="22"/>
        <v>0</v>
      </c>
      <c r="BT18" s="7">
        <f t="shared" si="23"/>
        <v>0</v>
      </c>
      <c r="BU18" s="7">
        <f t="shared" si="24"/>
        <v>0</v>
      </c>
      <c r="BV18" s="7">
        <f t="shared" si="25"/>
        <v>0</v>
      </c>
      <c r="BW18" s="7">
        <f t="shared" si="26"/>
        <v>0</v>
      </c>
      <c r="BX18" s="7">
        <f t="shared" si="27"/>
        <v>0</v>
      </c>
      <c r="BY18" s="7">
        <f t="shared" si="28"/>
        <v>0</v>
      </c>
      <c r="BZ18" s="180"/>
      <c r="CA18" s="7">
        <f t="shared" si="45"/>
        <v>3.4582476581101883E-2</v>
      </c>
      <c r="CB18" s="7">
        <f t="shared" si="46"/>
        <v>3.5741717754889685E-2</v>
      </c>
      <c r="CC18" s="7">
        <f t="shared" si="47"/>
        <v>3.2239804147766844E-2</v>
      </c>
      <c r="CD18" s="7">
        <f t="shared" si="48"/>
        <v>2.8257396092997232E-2</v>
      </c>
      <c r="CE18" s="7">
        <f t="shared" si="49"/>
        <v>1.9133338809670188E-2</v>
      </c>
      <c r="CF18" s="71">
        <f t="shared" si="29"/>
        <v>0</v>
      </c>
      <c r="CG18" s="174">
        <f t="shared" si="50"/>
        <v>0</v>
      </c>
      <c r="CH18" s="174">
        <f t="shared" si="51"/>
        <v>0</v>
      </c>
      <c r="CI18" s="174">
        <f t="shared" si="52"/>
        <v>0</v>
      </c>
      <c r="CJ18" s="174">
        <f t="shared" si="53"/>
        <v>0</v>
      </c>
      <c r="CK18" s="174">
        <f t="shared" si="54"/>
        <v>0</v>
      </c>
      <c r="CL18" s="71">
        <f t="shared" si="55"/>
        <v>0</v>
      </c>
      <c r="CM18" s="7">
        <f t="shared" si="56"/>
        <v>0</v>
      </c>
      <c r="CN18" s="7">
        <f t="shared" si="57"/>
        <v>0</v>
      </c>
      <c r="CO18" s="7">
        <f t="shared" si="58"/>
        <v>0</v>
      </c>
      <c r="CP18" s="7">
        <f t="shared" si="59"/>
        <v>0</v>
      </c>
      <c r="CQ18" s="7">
        <f t="shared" si="60"/>
        <v>0</v>
      </c>
      <c r="CR18" s="71">
        <f t="shared" si="61"/>
        <v>0</v>
      </c>
      <c r="CS18" s="7">
        <f t="shared" si="62"/>
        <v>0.14995473338642584</v>
      </c>
      <c r="CT18" s="7">
        <f t="shared" si="63"/>
        <v>0</v>
      </c>
      <c r="CU18" s="7">
        <f t="shared" si="64"/>
        <v>0</v>
      </c>
      <c r="CV18" s="93">
        <f t="shared" si="65"/>
        <v>0</v>
      </c>
      <c r="CW18" s="71">
        <f t="shared" si="66"/>
        <v>0</v>
      </c>
      <c r="CX18" s="16">
        <v>1851</v>
      </c>
      <c r="CY18" s="7">
        <f t="shared" si="67"/>
        <v>0.14995473338642584</v>
      </c>
      <c r="CZ18" s="7">
        <f t="shared" si="68"/>
        <v>0.14995473338642584</v>
      </c>
      <c r="DA18" s="7">
        <f t="shared" si="69"/>
        <v>0.14995473338642584</v>
      </c>
      <c r="DB18" s="92">
        <f t="shared" si="70"/>
        <v>0.14995473338642581</v>
      </c>
      <c r="DC18" s="93">
        <f t="shared" si="31"/>
        <v>0</v>
      </c>
      <c r="DD18" s="7">
        <f t="shared" si="71"/>
        <v>3.4582476581101883E-2</v>
      </c>
      <c r="DE18" s="7">
        <f t="shared" si="72"/>
        <v>3.5741717754889685E-2</v>
      </c>
      <c r="DF18" s="7">
        <f t="shared" si="73"/>
        <v>3.2239804147766844E-2</v>
      </c>
      <c r="DG18" s="7">
        <f t="shared" si="74"/>
        <v>2.8257396092997232E-2</v>
      </c>
      <c r="DH18" s="7">
        <f t="shared" si="75"/>
        <v>1.9133338809670188E-2</v>
      </c>
      <c r="DI18" s="71">
        <f t="shared" si="76"/>
        <v>0</v>
      </c>
      <c r="DJ18" s="16">
        <v>1851</v>
      </c>
      <c r="DK18" s="23">
        <f t="shared" si="77"/>
        <v>0.59346944919314892</v>
      </c>
      <c r="DL18" s="23">
        <f t="shared" si="78"/>
        <v>0.93225839601622895</v>
      </c>
      <c r="DM18" s="23">
        <f t="shared" si="79"/>
        <v>0.59346944919314892</v>
      </c>
      <c r="DN18" s="23">
        <f t="shared" si="80"/>
        <v>0.93225839601622895</v>
      </c>
    </row>
    <row r="19" spans="1:118">
      <c r="A19" s="16">
        <v>1852</v>
      </c>
      <c r="B19" s="9">
        <v>577.78007433814753</v>
      </c>
      <c r="C19" s="9">
        <v>0</v>
      </c>
      <c r="D19" s="9">
        <v>0</v>
      </c>
      <c r="E19" s="9">
        <v>0</v>
      </c>
      <c r="F19" s="9">
        <v>0</v>
      </c>
      <c r="G19" s="9">
        <v>577.78007433814753</v>
      </c>
      <c r="H19" s="9">
        <v>0</v>
      </c>
      <c r="I19" s="9">
        <v>0</v>
      </c>
      <c r="J19" s="9">
        <v>321346.54773019353</v>
      </c>
      <c r="K19" s="9">
        <v>1457897</v>
      </c>
      <c r="L19" s="9">
        <f t="shared" si="33"/>
        <v>220417.86746950817</v>
      </c>
      <c r="M19" s="40">
        <v>192.173</v>
      </c>
      <c r="N19" s="40">
        <f t="shared" si="34"/>
        <v>197.43601695787098</v>
      </c>
      <c r="O19" s="27">
        <f t="shared" si="35"/>
        <v>396.31062711436232</v>
      </c>
      <c r="P19" s="27">
        <f t="shared" si="0"/>
        <v>0.17979968305844651</v>
      </c>
      <c r="Q19" s="19">
        <v>1852</v>
      </c>
      <c r="R19" s="7">
        <f t="shared" si="1"/>
        <v>0.17979968305844651</v>
      </c>
      <c r="S19" s="7">
        <f t="shared" si="2"/>
        <v>0</v>
      </c>
      <c r="T19" s="7">
        <f t="shared" si="3"/>
        <v>0</v>
      </c>
      <c r="U19" s="7">
        <f t="shared" si="4"/>
        <v>0</v>
      </c>
      <c r="V19" s="7">
        <v>0</v>
      </c>
      <c r="W19" s="7"/>
      <c r="X19" s="7">
        <f t="shared" si="5"/>
        <v>0.17979968305844651</v>
      </c>
      <c r="Y19" s="7">
        <f t="shared" si="6"/>
        <v>0</v>
      </c>
      <c r="Z19" s="7">
        <f t="shared" si="7"/>
        <v>0</v>
      </c>
      <c r="AA19" s="71">
        <f t="shared" si="36"/>
        <v>0</v>
      </c>
      <c r="AB19" s="16">
        <v>1852</v>
      </c>
      <c r="AC19" s="9">
        <f t="shared" si="37"/>
        <v>0</v>
      </c>
      <c r="AD19" s="9">
        <f t="shared" si="8"/>
        <v>0</v>
      </c>
      <c r="AE19" s="9">
        <f t="shared" si="8"/>
        <v>0</v>
      </c>
      <c r="AF19" s="9">
        <f t="shared" si="8"/>
        <v>0</v>
      </c>
      <c r="AG19" s="9">
        <f t="shared" si="8"/>
        <v>0</v>
      </c>
      <c r="AH19" s="9">
        <f t="shared" si="38"/>
        <v>0</v>
      </c>
      <c r="AI19" s="9">
        <f t="shared" si="9"/>
        <v>0</v>
      </c>
      <c r="AJ19" s="9">
        <f t="shared" si="9"/>
        <v>0</v>
      </c>
      <c r="AK19" s="9">
        <f t="shared" si="9"/>
        <v>0</v>
      </c>
      <c r="AL19" s="9">
        <f t="shared" si="9"/>
        <v>0</v>
      </c>
      <c r="AM19" s="27">
        <f t="shared" si="39"/>
        <v>0</v>
      </c>
      <c r="AN19" s="27">
        <f t="shared" si="10"/>
        <v>0</v>
      </c>
      <c r="AO19" s="27">
        <f t="shared" si="10"/>
        <v>0</v>
      </c>
      <c r="AP19" s="27">
        <f t="shared" si="10"/>
        <v>0</v>
      </c>
      <c r="AQ19" s="27">
        <f t="shared" si="10"/>
        <v>0</v>
      </c>
      <c r="AR19" s="19">
        <v>1852</v>
      </c>
      <c r="AS19" s="27">
        <f t="shared" si="40"/>
        <v>133.24731696422072</v>
      </c>
      <c r="AT19" s="27">
        <f t="shared" si="40"/>
        <v>137.71390789097029</v>
      </c>
      <c r="AU19" s="27">
        <f t="shared" si="40"/>
        <v>124.22092998653046</v>
      </c>
      <c r="AV19" s="27">
        <f t="shared" si="40"/>
        <v>108.87659259905917</v>
      </c>
      <c r="AW19" s="27">
        <f t="shared" si="40"/>
        <v>73.72132689736695</v>
      </c>
      <c r="AX19" s="158">
        <f t="shared" si="41"/>
        <v>577.78007433814753</v>
      </c>
      <c r="AY19" s="27">
        <f t="shared" si="42"/>
        <v>0</v>
      </c>
      <c r="AZ19" s="27">
        <f t="shared" si="12"/>
        <v>0</v>
      </c>
      <c r="BA19" s="27">
        <f t="shared" si="12"/>
        <v>0</v>
      </c>
      <c r="BB19" s="27">
        <f t="shared" si="12"/>
        <v>0</v>
      </c>
      <c r="BC19" s="27">
        <f t="shared" si="12"/>
        <v>0</v>
      </c>
      <c r="BD19" s="27">
        <f t="shared" si="43"/>
        <v>0</v>
      </c>
      <c r="BE19" s="27">
        <f t="shared" si="13"/>
        <v>0</v>
      </c>
      <c r="BF19" s="27">
        <f t="shared" si="13"/>
        <v>0</v>
      </c>
      <c r="BG19" s="27">
        <f t="shared" si="13"/>
        <v>0</v>
      </c>
      <c r="BH19" s="27">
        <f t="shared" si="13"/>
        <v>0</v>
      </c>
      <c r="BI19" s="4"/>
      <c r="BJ19" s="7">
        <f t="shared" si="14"/>
        <v>0</v>
      </c>
      <c r="BK19" s="7">
        <f t="shared" si="15"/>
        <v>0</v>
      </c>
      <c r="BL19" s="7">
        <f t="shared" si="16"/>
        <v>0</v>
      </c>
      <c r="BM19" s="7">
        <f t="shared" si="17"/>
        <v>0</v>
      </c>
      <c r="BN19" s="7">
        <f t="shared" si="18"/>
        <v>0</v>
      </c>
      <c r="BO19" s="71">
        <f t="shared" si="44"/>
        <v>0</v>
      </c>
      <c r="BP19" s="7">
        <f t="shared" si="19"/>
        <v>0</v>
      </c>
      <c r="BQ19" s="7">
        <f t="shared" si="20"/>
        <v>0</v>
      </c>
      <c r="BR19" s="7">
        <f t="shared" si="21"/>
        <v>0</v>
      </c>
      <c r="BS19" s="7">
        <f t="shared" si="22"/>
        <v>0</v>
      </c>
      <c r="BT19" s="7">
        <f t="shared" si="23"/>
        <v>0</v>
      </c>
      <c r="BU19" s="7">
        <f t="shared" si="24"/>
        <v>0</v>
      </c>
      <c r="BV19" s="7">
        <f t="shared" si="25"/>
        <v>0</v>
      </c>
      <c r="BW19" s="7">
        <f t="shared" si="26"/>
        <v>0</v>
      </c>
      <c r="BX19" s="7">
        <f t="shared" si="27"/>
        <v>0</v>
      </c>
      <c r="BY19" s="7">
        <f t="shared" si="28"/>
        <v>0</v>
      </c>
      <c r="BZ19" s="180"/>
      <c r="CA19" s="7">
        <f t="shared" si="45"/>
        <v>4.1465302149782793E-2</v>
      </c>
      <c r="CB19" s="7">
        <f t="shared" si="46"/>
        <v>4.2855262912796739E-2</v>
      </c>
      <c r="CC19" s="7">
        <f t="shared" si="47"/>
        <v>3.8656376072484795E-2</v>
      </c>
      <c r="CD19" s="7">
        <f t="shared" si="48"/>
        <v>3.3881363707841443E-2</v>
      </c>
      <c r="CE19" s="7">
        <f t="shared" si="49"/>
        <v>2.2941378215540775E-2</v>
      </c>
      <c r="CF19" s="71">
        <f t="shared" si="29"/>
        <v>0</v>
      </c>
      <c r="CG19" s="174">
        <f t="shared" si="50"/>
        <v>0</v>
      </c>
      <c r="CH19" s="174">
        <f t="shared" si="51"/>
        <v>0</v>
      </c>
      <c r="CI19" s="174">
        <f t="shared" si="52"/>
        <v>0</v>
      </c>
      <c r="CJ19" s="174">
        <f t="shared" si="53"/>
        <v>0</v>
      </c>
      <c r="CK19" s="174">
        <f t="shared" si="54"/>
        <v>0</v>
      </c>
      <c r="CL19" s="71">
        <f t="shared" si="55"/>
        <v>0</v>
      </c>
      <c r="CM19" s="7">
        <f t="shared" si="56"/>
        <v>0</v>
      </c>
      <c r="CN19" s="7">
        <f t="shared" si="57"/>
        <v>0</v>
      </c>
      <c r="CO19" s="7">
        <f t="shared" si="58"/>
        <v>0</v>
      </c>
      <c r="CP19" s="7">
        <f t="shared" si="59"/>
        <v>0</v>
      </c>
      <c r="CQ19" s="7">
        <f t="shared" si="60"/>
        <v>0</v>
      </c>
      <c r="CR19" s="71">
        <f t="shared" si="61"/>
        <v>0</v>
      </c>
      <c r="CS19" s="7">
        <f t="shared" si="62"/>
        <v>0.17979968305844654</v>
      </c>
      <c r="CT19" s="7">
        <f t="shared" si="63"/>
        <v>0</v>
      </c>
      <c r="CU19" s="7">
        <f t="shared" si="64"/>
        <v>0</v>
      </c>
      <c r="CV19" s="93">
        <f t="shared" si="65"/>
        <v>0</v>
      </c>
      <c r="CW19" s="71">
        <f t="shared" si="66"/>
        <v>0</v>
      </c>
      <c r="CX19" s="16">
        <v>1852</v>
      </c>
      <c r="CY19" s="7">
        <f t="shared" si="67"/>
        <v>0.17979968305844654</v>
      </c>
      <c r="CZ19" s="7">
        <f t="shared" si="68"/>
        <v>0.17979968305844654</v>
      </c>
      <c r="DA19" s="7">
        <f t="shared" si="69"/>
        <v>0.17979968305844654</v>
      </c>
      <c r="DB19" s="92">
        <f t="shared" si="70"/>
        <v>0.17979968305844651</v>
      </c>
      <c r="DC19" s="93">
        <f t="shared" si="31"/>
        <v>0</v>
      </c>
      <c r="DD19" s="7">
        <f t="shared" si="71"/>
        <v>4.1465302149782793E-2</v>
      </c>
      <c r="DE19" s="7">
        <f t="shared" si="72"/>
        <v>4.2855262912796739E-2</v>
      </c>
      <c r="DF19" s="7">
        <f t="shared" si="73"/>
        <v>3.8656376072484795E-2</v>
      </c>
      <c r="DG19" s="7">
        <f t="shared" si="74"/>
        <v>3.3881363707841443E-2</v>
      </c>
      <c r="DH19" s="7">
        <f t="shared" si="75"/>
        <v>2.2941378215540775E-2</v>
      </c>
      <c r="DI19" s="71">
        <f t="shared" si="76"/>
        <v>0</v>
      </c>
      <c r="DJ19" s="16">
        <v>1852</v>
      </c>
      <c r="DK19" s="23">
        <f t="shared" si="77"/>
        <v>0.59346944919314892</v>
      </c>
      <c r="DL19" s="23">
        <f t="shared" si="78"/>
        <v>0.93225839601622895</v>
      </c>
      <c r="DM19" s="23">
        <f t="shared" si="79"/>
        <v>0.59346944919314892</v>
      </c>
      <c r="DN19" s="23">
        <f t="shared" si="80"/>
        <v>0.93225839601622895</v>
      </c>
    </row>
    <row r="20" spans="1:118">
      <c r="A20" s="16">
        <v>1853</v>
      </c>
      <c r="B20" s="9">
        <v>884.07095940724241</v>
      </c>
      <c r="C20" s="9">
        <v>0</v>
      </c>
      <c r="D20" s="9">
        <v>0</v>
      </c>
      <c r="E20" s="9">
        <v>0</v>
      </c>
      <c r="F20" s="9">
        <v>0</v>
      </c>
      <c r="G20" s="9">
        <v>884.07095940724241</v>
      </c>
      <c r="H20" s="9">
        <v>0</v>
      </c>
      <c r="I20" s="9">
        <v>0</v>
      </c>
      <c r="J20" s="9">
        <v>316369.00708236895</v>
      </c>
      <c r="K20" s="9">
        <v>1482258</v>
      </c>
      <c r="L20" s="9">
        <f t="shared" si="33"/>
        <v>213437.20666872364</v>
      </c>
      <c r="M20" s="40">
        <v>186.35400000000001</v>
      </c>
      <c r="N20" s="40">
        <f t="shared" si="34"/>
        <v>191.45765276166313</v>
      </c>
      <c r="O20" s="27">
        <f t="shared" si="35"/>
        <v>596.43527604994711</v>
      </c>
      <c r="P20" s="27">
        <f t="shared" si="0"/>
        <v>0.27944297311558974</v>
      </c>
      <c r="Q20" s="19">
        <v>1853</v>
      </c>
      <c r="R20" s="7">
        <f t="shared" si="1"/>
        <v>0.27944297311558974</v>
      </c>
      <c r="S20" s="7">
        <f t="shared" si="2"/>
        <v>0</v>
      </c>
      <c r="T20" s="7">
        <f t="shared" si="3"/>
        <v>0</v>
      </c>
      <c r="U20" s="7">
        <f t="shared" si="4"/>
        <v>0</v>
      </c>
      <c r="V20" s="7">
        <v>0</v>
      </c>
      <c r="W20" s="7"/>
      <c r="X20" s="7">
        <f t="shared" si="5"/>
        <v>0.27944297311558974</v>
      </c>
      <c r="Y20" s="7">
        <f t="shared" si="6"/>
        <v>0</v>
      </c>
      <c r="Z20" s="7">
        <f t="shared" si="7"/>
        <v>0</v>
      </c>
      <c r="AA20" s="71">
        <f t="shared" si="36"/>
        <v>0</v>
      </c>
      <c r="AB20" s="16">
        <v>1853</v>
      </c>
      <c r="AC20" s="9">
        <f t="shared" si="37"/>
        <v>0</v>
      </c>
      <c r="AD20" s="9">
        <f t="shared" si="8"/>
        <v>0</v>
      </c>
      <c r="AE20" s="9">
        <f t="shared" si="8"/>
        <v>0</v>
      </c>
      <c r="AF20" s="9">
        <f t="shared" si="8"/>
        <v>0</v>
      </c>
      <c r="AG20" s="9">
        <f t="shared" si="8"/>
        <v>0</v>
      </c>
      <c r="AH20" s="9">
        <f t="shared" si="38"/>
        <v>0</v>
      </c>
      <c r="AI20" s="9">
        <f t="shared" si="9"/>
        <v>0</v>
      </c>
      <c r="AJ20" s="9">
        <f t="shared" si="9"/>
        <v>0</v>
      </c>
      <c r="AK20" s="9">
        <f t="shared" si="9"/>
        <v>0</v>
      </c>
      <c r="AL20" s="9">
        <f t="shared" si="9"/>
        <v>0</v>
      </c>
      <c r="AM20" s="27">
        <f t="shared" si="39"/>
        <v>0</v>
      </c>
      <c r="AN20" s="27">
        <f t="shared" si="10"/>
        <v>0</v>
      </c>
      <c r="AO20" s="27">
        <f t="shared" si="10"/>
        <v>0</v>
      </c>
      <c r="AP20" s="27">
        <f t="shared" si="10"/>
        <v>0</v>
      </c>
      <c r="AQ20" s="27">
        <f t="shared" si="10"/>
        <v>0</v>
      </c>
      <c r="AR20" s="19">
        <v>1853</v>
      </c>
      <c r="AS20" s="27">
        <f t="shared" si="40"/>
        <v>203.88394923784909</v>
      </c>
      <c r="AT20" s="27">
        <f t="shared" si="40"/>
        <v>210.71835475177156</v>
      </c>
      <c r="AU20" s="27">
        <f t="shared" si="40"/>
        <v>190.0725234899314</v>
      </c>
      <c r="AV20" s="27">
        <f t="shared" si="40"/>
        <v>166.59389610536894</v>
      </c>
      <c r="AW20" s="27">
        <f t="shared" si="40"/>
        <v>112.80223582232148</v>
      </c>
      <c r="AX20" s="157">
        <f t="shared" si="41"/>
        <v>884.07095940724241</v>
      </c>
      <c r="AY20" s="27">
        <f t="shared" si="42"/>
        <v>0</v>
      </c>
      <c r="AZ20" s="27">
        <f t="shared" si="12"/>
        <v>0</v>
      </c>
      <c r="BA20" s="27">
        <f t="shared" si="12"/>
        <v>0</v>
      </c>
      <c r="BB20" s="27">
        <f t="shared" si="12"/>
        <v>0</v>
      </c>
      <c r="BC20" s="27">
        <f t="shared" si="12"/>
        <v>0</v>
      </c>
      <c r="BD20" s="27">
        <f t="shared" si="43"/>
        <v>0</v>
      </c>
      <c r="BE20" s="27">
        <f t="shared" si="13"/>
        <v>0</v>
      </c>
      <c r="BF20" s="27">
        <f t="shared" si="13"/>
        <v>0</v>
      </c>
      <c r="BG20" s="27">
        <f t="shared" si="13"/>
        <v>0</v>
      </c>
      <c r="BH20" s="27">
        <f t="shared" si="13"/>
        <v>0</v>
      </c>
      <c r="BI20" s="4"/>
      <c r="BJ20" s="7">
        <f t="shared" si="14"/>
        <v>0</v>
      </c>
      <c r="BK20" s="7">
        <f t="shared" si="15"/>
        <v>0</v>
      </c>
      <c r="BL20" s="7">
        <f t="shared" si="16"/>
        <v>0</v>
      </c>
      <c r="BM20" s="7">
        <f t="shared" si="17"/>
        <v>0</v>
      </c>
      <c r="BN20" s="7">
        <f t="shared" si="18"/>
        <v>0</v>
      </c>
      <c r="BO20" s="71">
        <f t="shared" si="44"/>
        <v>0</v>
      </c>
      <c r="BP20" s="7">
        <f t="shared" si="19"/>
        <v>0</v>
      </c>
      <c r="BQ20" s="7">
        <f t="shared" si="20"/>
        <v>0</v>
      </c>
      <c r="BR20" s="7">
        <f t="shared" si="21"/>
        <v>0</v>
      </c>
      <c r="BS20" s="7">
        <f t="shared" si="22"/>
        <v>0</v>
      </c>
      <c r="BT20" s="7">
        <f t="shared" si="23"/>
        <v>0</v>
      </c>
      <c r="BU20" s="7">
        <f t="shared" si="24"/>
        <v>0</v>
      </c>
      <c r="BV20" s="7">
        <f t="shared" si="25"/>
        <v>0</v>
      </c>
      <c r="BW20" s="7">
        <f t="shared" si="26"/>
        <v>0</v>
      </c>
      <c r="BX20" s="7">
        <f t="shared" si="27"/>
        <v>0</v>
      </c>
      <c r="BY20" s="7">
        <f t="shared" si="28"/>
        <v>0</v>
      </c>
      <c r="BZ20" s="180"/>
      <c r="CA20" s="7">
        <f t="shared" si="45"/>
        <v>6.4444981864094683E-2</v>
      </c>
      <c r="CB20" s="7">
        <f t="shared" si="46"/>
        <v>6.6605245784050374E-2</v>
      </c>
      <c r="CC20" s="7">
        <f t="shared" si="47"/>
        <v>6.0079375423915865E-2</v>
      </c>
      <c r="CD20" s="7">
        <f t="shared" si="48"/>
        <v>5.2658096202829068E-2</v>
      </c>
      <c r="CE20" s="7">
        <f t="shared" si="49"/>
        <v>3.5655273840699761E-2</v>
      </c>
      <c r="CF20" s="71">
        <f t="shared" si="29"/>
        <v>0</v>
      </c>
      <c r="CG20" s="174">
        <f t="shared" si="50"/>
        <v>0</v>
      </c>
      <c r="CH20" s="174">
        <f t="shared" si="51"/>
        <v>0</v>
      </c>
      <c r="CI20" s="174">
        <f t="shared" si="52"/>
        <v>0</v>
      </c>
      <c r="CJ20" s="174">
        <f t="shared" si="53"/>
        <v>0</v>
      </c>
      <c r="CK20" s="174">
        <f t="shared" si="54"/>
        <v>0</v>
      </c>
      <c r="CL20" s="71">
        <f t="shared" si="55"/>
        <v>0</v>
      </c>
      <c r="CM20" s="7">
        <f t="shared" si="56"/>
        <v>0</v>
      </c>
      <c r="CN20" s="7">
        <f t="shared" si="57"/>
        <v>0</v>
      </c>
      <c r="CO20" s="7">
        <f t="shared" si="58"/>
        <v>0</v>
      </c>
      <c r="CP20" s="7">
        <f t="shared" si="59"/>
        <v>0</v>
      </c>
      <c r="CQ20" s="7">
        <f t="shared" si="60"/>
        <v>0</v>
      </c>
      <c r="CR20" s="71">
        <f t="shared" si="61"/>
        <v>0</v>
      </c>
      <c r="CS20" s="7">
        <f t="shared" si="62"/>
        <v>0.27944297311558974</v>
      </c>
      <c r="CT20" s="7">
        <f t="shared" si="63"/>
        <v>0</v>
      </c>
      <c r="CU20" s="7">
        <f t="shared" si="64"/>
        <v>0</v>
      </c>
      <c r="CV20" s="93">
        <f t="shared" si="65"/>
        <v>0</v>
      </c>
      <c r="CW20" s="71">
        <f t="shared" si="66"/>
        <v>0</v>
      </c>
      <c r="CX20" s="16">
        <v>1853</v>
      </c>
      <c r="CY20" s="7">
        <f t="shared" si="67"/>
        <v>0.27944297311558974</v>
      </c>
      <c r="CZ20" s="7">
        <f t="shared" si="68"/>
        <v>0.27944297311558974</v>
      </c>
      <c r="DA20" s="7">
        <f t="shared" si="69"/>
        <v>0.27944297311558974</v>
      </c>
      <c r="DB20" s="92">
        <f t="shared" si="70"/>
        <v>0.27944297311558974</v>
      </c>
      <c r="DC20" s="93">
        <f t="shared" si="31"/>
        <v>0</v>
      </c>
      <c r="DD20" s="7">
        <f t="shared" si="71"/>
        <v>6.4444981864094683E-2</v>
      </c>
      <c r="DE20" s="7">
        <f t="shared" si="72"/>
        <v>6.6605245784050374E-2</v>
      </c>
      <c r="DF20" s="7">
        <f t="shared" si="73"/>
        <v>6.0079375423915865E-2</v>
      </c>
      <c r="DG20" s="7">
        <f t="shared" si="74"/>
        <v>5.2658096202829068E-2</v>
      </c>
      <c r="DH20" s="7">
        <f t="shared" si="75"/>
        <v>3.5655273840699761E-2</v>
      </c>
      <c r="DI20" s="71">
        <f t="shared" si="76"/>
        <v>0</v>
      </c>
      <c r="DJ20" s="16">
        <v>1853</v>
      </c>
      <c r="DK20" s="23">
        <f t="shared" si="77"/>
        <v>0.59346944919314903</v>
      </c>
      <c r="DL20" s="23">
        <f t="shared" si="78"/>
        <v>0.93225839601622884</v>
      </c>
      <c r="DM20" s="23">
        <f t="shared" si="79"/>
        <v>0.59346944919314903</v>
      </c>
      <c r="DN20" s="23">
        <f t="shared" si="80"/>
        <v>0.93225839601622884</v>
      </c>
    </row>
    <row r="21" spans="1:118">
      <c r="A21" s="16">
        <v>1854</v>
      </c>
      <c r="B21" s="9">
        <v>755.52116217024104</v>
      </c>
      <c r="C21" s="9">
        <v>0</v>
      </c>
      <c r="D21" s="9">
        <v>0</v>
      </c>
      <c r="E21" s="9">
        <v>0</v>
      </c>
      <c r="F21" s="9">
        <v>0</v>
      </c>
      <c r="G21" s="9">
        <v>755.52116217024104</v>
      </c>
      <c r="H21" s="9">
        <v>0</v>
      </c>
      <c r="I21" s="9">
        <v>0</v>
      </c>
      <c r="J21" s="9">
        <v>327590.33632922481</v>
      </c>
      <c r="K21" s="9">
        <v>1506873</v>
      </c>
      <c r="L21" s="9">
        <f t="shared" si="33"/>
        <v>217397.44247141251</v>
      </c>
      <c r="M21" s="40">
        <v>190.07</v>
      </c>
      <c r="N21" s="40">
        <f t="shared" si="34"/>
        <v>195.27542237037738</v>
      </c>
      <c r="O21" s="27">
        <f t="shared" si="35"/>
        <v>501.38343587697238</v>
      </c>
      <c r="P21" s="27">
        <f t="shared" si="0"/>
        <v>0.23062986858408127</v>
      </c>
      <c r="Q21" s="19">
        <v>1854</v>
      </c>
      <c r="R21" s="7">
        <f t="shared" si="1"/>
        <v>0.23062986858408127</v>
      </c>
      <c r="S21" s="7">
        <f t="shared" si="2"/>
        <v>0</v>
      </c>
      <c r="T21" s="7">
        <f t="shared" si="3"/>
        <v>0</v>
      </c>
      <c r="U21" s="7">
        <f t="shared" si="4"/>
        <v>0</v>
      </c>
      <c r="V21" s="7">
        <v>0</v>
      </c>
      <c r="W21" s="7"/>
      <c r="X21" s="7">
        <f t="shared" si="5"/>
        <v>0.23062986858408127</v>
      </c>
      <c r="Y21" s="7">
        <f t="shared" si="6"/>
        <v>0</v>
      </c>
      <c r="Z21" s="7">
        <f t="shared" si="7"/>
        <v>0</v>
      </c>
      <c r="AA21" s="71">
        <f t="shared" si="36"/>
        <v>0</v>
      </c>
      <c r="AB21" s="16">
        <v>1854</v>
      </c>
      <c r="AC21" s="9">
        <f t="shared" si="37"/>
        <v>0</v>
      </c>
      <c r="AD21" s="9">
        <f t="shared" si="8"/>
        <v>0</v>
      </c>
      <c r="AE21" s="9">
        <f t="shared" si="8"/>
        <v>0</v>
      </c>
      <c r="AF21" s="9">
        <f t="shared" si="8"/>
        <v>0</v>
      </c>
      <c r="AG21" s="9">
        <f t="shared" si="8"/>
        <v>0</v>
      </c>
      <c r="AH21" s="9">
        <f t="shared" si="38"/>
        <v>0</v>
      </c>
      <c r="AI21" s="9">
        <f t="shared" si="9"/>
        <v>0</v>
      </c>
      <c r="AJ21" s="9">
        <f t="shared" si="9"/>
        <v>0</v>
      </c>
      <c r="AK21" s="9">
        <f t="shared" si="9"/>
        <v>0</v>
      </c>
      <c r="AL21" s="9">
        <f t="shared" si="9"/>
        <v>0</v>
      </c>
      <c r="AM21" s="27">
        <f t="shared" si="39"/>
        <v>0</v>
      </c>
      <c r="AN21" s="27">
        <f t="shared" si="10"/>
        <v>0</v>
      </c>
      <c r="AO21" s="27">
        <f t="shared" si="10"/>
        <v>0</v>
      </c>
      <c r="AP21" s="27">
        <f t="shared" si="10"/>
        <v>0</v>
      </c>
      <c r="AQ21" s="27">
        <f t="shared" si="10"/>
        <v>0</v>
      </c>
      <c r="AR21" s="19">
        <v>1854</v>
      </c>
      <c r="AS21" s="27">
        <f t="shared" si="40"/>
        <v>174.23786703650913</v>
      </c>
      <c r="AT21" s="27">
        <f t="shared" si="40"/>
        <v>180.07850453475191</v>
      </c>
      <c r="AU21" s="27">
        <f t="shared" si="40"/>
        <v>162.43471444874496</v>
      </c>
      <c r="AV21" s="27">
        <f t="shared" si="40"/>
        <v>142.37003563649196</v>
      </c>
      <c r="AW21" s="27">
        <f t="shared" si="40"/>
        <v>96.400040513743122</v>
      </c>
      <c r="AX21" s="157">
        <f t="shared" si="41"/>
        <v>755.52116217024093</v>
      </c>
      <c r="AY21" s="27">
        <f t="shared" si="42"/>
        <v>0</v>
      </c>
      <c r="AZ21" s="27">
        <f t="shared" si="12"/>
        <v>0</v>
      </c>
      <c r="BA21" s="27">
        <f t="shared" si="12"/>
        <v>0</v>
      </c>
      <c r="BB21" s="27">
        <f t="shared" si="12"/>
        <v>0</v>
      </c>
      <c r="BC21" s="27">
        <f t="shared" si="12"/>
        <v>0</v>
      </c>
      <c r="BD21" s="27">
        <f t="shared" si="43"/>
        <v>0</v>
      </c>
      <c r="BE21" s="27">
        <f t="shared" si="13"/>
        <v>0</v>
      </c>
      <c r="BF21" s="27">
        <f t="shared" si="13"/>
        <v>0</v>
      </c>
      <c r="BG21" s="27">
        <f t="shared" si="13"/>
        <v>0</v>
      </c>
      <c r="BH21" s="27">
        <f t="shared" si="13"/>
        <v>0</v>
      </c>
      <c r="BI21" s="4"/>
      <c r="BJ21" s="7">
        <f t="shared" si="14"/>
        <v>0</v>
      </c>
      <c r="BK21" s="7">
        <f t="shared" si="15"/>
        <v>0</v>
      </c>
      <c r="BL21" s="7">
        <f t="shared" si="16"/>
        <v>0</v>
      </c>
      <c r="BM21" s="7">
        <f t="shared" si="17"/>
        <v>0</v>
      </c>
      <c r="BN21" s="7">
        <f t="shared" si="18"/>
        <v>0</v>
      </c>
      <c r="BO21" s="71">
        <f t="shared" si="44"/>
        <v>0</v>
      </c>
      <c r="BP21" s="7">
        <f t="shared" si="19"/>
        <v>0</v>
      </c>
      <c r="BQ21" s="7">
        <f t="shared" si="20"/>
        <v>0</v>
      </c>
      <c r="BR21" s="7">
        <f t="shared" si="21"/>
        <v>0</v>
      </c>
      <c r="BS21" s="7">
        <f t="shared" si="22"/>
        <v>0</v>
      </c>
      <c r="BT21" s="7">
        <f t="shared" si="23"/>
        <v>0</v>
      </c>
      <c r="BU21" s="7">
        <f t="shared" si="24"/>
        <v>0</v>
      </c>
      <c r="BV21" s="7">
        <f t="shared" si="25"/>
        <v>0</v>
      </c>
      <c r="BW21" s="7">
        <f t="shared" si="26"/>
        <v>0</v>
      </c>
      <c r="BX21" s="7">
        <f t="shared" si="27"/>
        <v>0</v>
      </c>
      <c r="BY21" s="7">
        <f t="shared" si="28"/>
        <v>0</v>
      </c>
      <c r="BZ21" s="180"/>
      <c r="CA21" s="7">
        <f t="shared" si="45"/>
        <v>5.3187731051199852E-2</v>
      </c>
      <c r="CB21" s="7">
        <f t="shared" si="46"/>
        <v>5.4970640023329298E-2</v>
      </c>
      <c r="CC21" s="7">
        <f t="shared" si="47"/>
        <v>4.9584708837534144E-2</v>
      </c>
      <c r="CD21" s="7">
        <f t="shared" si="48"/>
        <v>4.3459778829803938E-2</v>
      </c>
      <c r="CE21" s="7">
        <f t="shared" si="49"/>
        <v>2.9427009842214056E-2</v>
      </c>
      <c r="CF21" s="71">
        <f t="shared" si="29"/>
        <v>0</v>
      </c>
      <c r="CG21" s="174">
        <f t="shared" si="50"/>
        <v>0</v>
      </c>
      <c r="CH21" s="174">
        <f t="shared" si="51"/>
        <v>0</v>
      </c>
      <c r="CI21" s="174">
        <f t="shared" si="52"/>
        <v>0</v>
      </c>
      <c r="CJ21" s="174">
        <f t="shared" si="53"/>
        <v>0</v>
      </c>
      <c r="CK21" s="174">
        <f t="shared" si="54"/>
        <v>0</v>
      </c>
      <c r="CL21" s="71">
        <f t="shared" si="55"/>
        <v>0</v>
      </c>
      <c r="CM21" s="7">
        <f t="shared" si="56"/>
        <v>0</v>
      </c>
      <c r="CN21" s="7">
        <f t="shared" si="57"/>
        <v>0</v>
      </c>
      <c r="CO21" s="7">
        <f t="shared" si="58"/>
        <v>0</v>
      </c>
      <c r="CP21" s="7">
        <f t="shared" si="59"/>
        <v>0</v>
      </c>
      <c r="CQ21" s="7">
        <f t="shared" si="60"/>
        <v>0</v>
      </c>
      <c r="CR21" s="71">
        <f t="shared" si="61"/>
        <v>0</v>
      </c>
      <c r="CS21" s="7">
        <f t="shared" si="62"/>
        <v>0.23062986858408127</v>
      </c>
      <c r="CT21" s="7">
        <f t="shared" si="63"/>
        <v>0</v>
      </c>
      <c r="CU21" s="7">
        <f t="shared" si="64"/>
        <v>0</v>
      </c>
      <c r="CV21" s="93">
        <f t="shared" si="65"/>
        <v>0</v>
      </c>
      <c r="CW21" s="71">
        <f t="shared" si="66"/>
        <v>0</v>
      </c>
      <c r="CX21" s="16">
        <v>1854</v>
      </c>
      <c r="CY21" s="7">
        <f t="shared" si="67"/>
        <v>0.23062986858408127</v>
      </c>
      <c r="CZ21" s="7">
        <f t="shared" si="68"/>
        <v>0.23062986858408127</v>
      </c>
      <c r="DA21" s="7">
        <f t="shared" si="69"/>
        <v>0.23062986858408127</v>
      </c>
      <c r="DB21" s="92">
        <f t="shared" si="70"/>
        <v>0.23062986858408127</v>
      </c>
      <c r="DC21" s="93">
        <f t="shared" si="31"/>
        <v>0</v>
      </c>
      <c r="DD21" s="7">
        <f t="shared" si="71"/>
        <v>5.3187731051199852E-2</v>
      </c>
      <c r="DE21" s="7">
        <f t="shared" si="72"/>
        <v>5.4970640023329298E-2</v>
      </c>
      <c r="DF21" s="7">
        <f t="shared" si="73"/>
        <v>4.9584708837534144E-2</v>
      </c>
      <c r="DG21" s="7">
        <f t="shared" si="74"/>
        <v>4.3459778829803938E-2</v>
      </c>
      <c r="DH21" s="7">
        <f t="shared" si="75"/>
        <v>2.9427009842214056E-2</v>
      </c>
      <c r="DI21" s="71">
        <f t="shared" si="76"/>
        <v>0</v>
      </c>
      <c r="DJ21" s="16">
        <v>1854</v>
      </c>
      <c r="DK21" s="23">
        <f t="shared" si="77"/>
        <v>0.59346944919314903</v>
      </c>
      <c r="DL21" s="23">
        <f t="shared" si="78"/>
        <v>0.93225839601622884</v>
      </c>
      <c r="DM21" s="23">
        <f t="shared" si="79"/>
        <v>0.59346944919314903</v>
      </c>
      <c r="DN21" s="23">
        <f t="shared" si="80"/>
        <v>0.93225839601622884</v>
      </c>
    </row>
    <row r="22" spans="1:118">
      <c r="A22" s="16">
        <v>1855</v>
      </c>
      <c r="B22" s="9">
        <v>994.36907054055644</v>
      </c>
      <c r="C22" s="9">
        <v>0</v>
      </c>
      <c r="D22" s="9">
        <v>0</v>
      </c>
      <c r="E22" s="9">
        <v>0</v>
      </c>
      <c r="F22" s="9">
        <v>0</v>
      </c>
      <c r="G22" s="9">
        <v>994.36907054055644</v>
      </c>
      <c r="H22" s="9">
        <v>0</v>
      </c>
      <c r="I22" s="9">
        <v>0</v>
      </c>
      <c r="J22" s="9">
        <v>344779.61882989423</v>
      </c>
      <c r="K22" s="9">
        <v>1531758</v>
      </c>
      <c r="L22" s="9">
        <f t="shared" si="33"/>
        <v>225087.52611698076</v>
      </c>
      <c r="M22" s="40">
        <v>197.04900000000001</v>
      </c>
      <c r="N22" s="40">
        <f t="shared" si="34"/>
        <v>202.44555533572102</v>
      </c>
      <c r="O22" s="27">
        <f t="shared" si="35"/>
        <v>649.16851783412028</v>
      </c>
      <c r="P22" s="27">
        <f t="shared" si="0"/>
        <v>0.28840714944671764</v>
      </c>
      <c r="Q22" s="19">
        <v>1855</v>
      </c>
      <c r="R22" s="7">
        <f t="shared" si="1"/>
        <v>0.28840714944671764</v>
      </c>
      <c r="S22" s="7">
        <f t="shared" si="2"/>
        <v>0</v>
      </c>
      <c r="T22" s="7">
        <f t="shared" si="3"/>
        <v>0</v>
      </c>
      <c r="U22" s="7">
        <f t="shared" si="4"/>
        <v>0</v>
      </c>
      <c r="V22" s="7">
        <v>0</v>
      </c>
      <c r="W22" s="7"/>
      <c r="X22" s="7">
        <f t="shared" si="5"/>
        <v>0.28840714944671764</v>
      </c>
      <c r="Y22" s="7">
        <f t="shared" si="6"/>
        <v>0</v>
      </c>
      <c r="Z22" s="7">
        <f t="shared" si="7"/>
        <v>0</v>
      </c>
      <c r="AA22" s="71">
        <f t="shared" si="36"/>
        <v>0</v>
      </c>
      <c r="AB22" s="16">
        <v>1855</v>
      </c>
      <c r="AC22" s="9">
        <f t="shared" si="37"/>
        <v>0</v>
      </c>
      <c r="AD22" s="9">
        <f t="shared" si="8"/>
        <v>0</v>
      </c>
      <c r="AE22" s="9">
        <f t="shared" si="8"/>
        <v>0</v>
      </c>
      <c r="AF22" s="9">
        <f t="shared" si="8"/>
        <v>0</v>
      </c>
      <c r="AG22" s="9">
        <f t="shared" si="8"/>
        <v>0</v>
      </c>
      <c r="AH22" s="9">
        <f t="shared" si="38"/>
        <v>0</v>
      </c>
      <c r="AI22" s="9">
        <f t="shared" si="9"/>
        <v>0</v>
      </c>
      <c r="AJ22" s="9">
        <f t="shared" si="9"/>
        <v>0</v>
      </c>
      <c r="AK22" s="9">
        <f t="shared" si="9"/>
        <v>0</v>
      </c>
      <c r="AL22" s="9">
        <f t="shared" si="9"/>
        <v>0</v>
      </c>
      <c r="AM22" s="27">
        <f t="shared" si="39"/>
        <v>0</v>
      </c>
      <c r="AN22" s="27">
        <f t="shared" si="10"/>
        <v>0</v>
      </c>
      <c r="AO22" s="27">
        <f t="shared" si="10"/>
        <v>0</v>
      </c>
      <c r="AP22" s="27">
        <f t="shared" si="10"/>
        <v>0</v>
      </c>
      <c r="AQ22" s="27">
        <f t="shared" si="10"/>
        <v>0</v>
      </c>
      <c r="AR22" s="19">
        <v>1855</v>
      </c>
      <c r="AS22" s="27">
        <f t="shared" si="40"/>
        <v>229.32083781793904</v>
      </c>
      <c r="AT22" s="27">
        <f t="shared" si="40"/>
        <v>237.00791472761705</v>
      </c>
      <c r="AU22" s="27">
        <f t="shared" si="40"/>
        <v>213.78627643724957</v>
      </c>
      <c r="AV22" s="27">
        <f t="shared" si="40"/>
        <v>187.37841783548203</v>
      </c>
      <c r="AW22" s="27">
        <f t="shared" si="40"/>
        <v>126.8756237222688</v>
      </c>
      <c r="AX22" s="157">
        <f t="shared" si="41"/>
        <v>994.36907054055632</v>
      </c>
      <c r="AY22" s="27">
        <f t="shared" si="42"/>
        <v>0</v>
      </c>
      <c r="AZ22" s="27">
        <f t="shared" si="12"/>
        <v>0</v>
      </c>
      <c r="BA22" s="27">
        <f t="shared" si="12"/>
        <v>0</v>
      </c>
      <c r="BB22" s="27">
        <f t="shared" si="12"/>
        <v>0</v>
      </c>
      <c r="BC22" s="27">
        <f t="shared" si="12"/>
        <v>0</v>
      </c>
      <c r="BD22" s="27">
        <f t="shared" si="43"/>
        <v>0</v>
      </c>
      <c r="BE22" s="27">
        <f t="shared" si="13"/>
        <v>0</v>
      </c>
      <c r="BF22" s="27">
        <f t="shared" si="13"/>
        <v>0</v>
      </c>
      <c r="BG22" s="27">
        <f t="shared" si="13"/>
        <v>0</v>
      </c>
      <c r="BH22" s="27">
        <f t="shared" si="13"/>
        <v>0</v>
      </c>
      <c r="BI22" s="4"/>
      <c r="BJ22" s="7">
        <f t="shared" si="14"/>
        <v>0</v>
      </c>
      <c r="BK22" s="7">
        <f t="shared" si="15"/>
        <v>0</v>
      </c>
      <c r="BL22" s="7">
        <f t="shared" si="16"/>
        <v>0</v>
      </c>
      <c r="BM22" s="7">
        <f t="shared" si="17"/>
        <v>0</v>
      </c>
      <c r="BN22" s="7">
        <f t="shared" si="18"/>
        <v>0</v>
      </c>
      <c r="BO22" s="71">
        <f t="shared" si="44"/>
        <v>0</v>
      </c>
      <c r="BP22" s="7">
        <f t="shared" si="19"/>
        <v>0</v>
      </c>
      <c r="BQ22" s="7">
        <f t="shared" si="20"/>
        <v>0</v>
      </c>
      <c r="BR22" s="7">
        <f t="shared" si="21"/>
        <v>0</v>
      </c>
      <c r="BS22" s="7">
        <f t="shared" si="22"/>
        <v>0</v>
      </c>
      <c r="BT22" s="7">
        <f t="shared" si="23"/>
        <v>0</v>
      </c>
      <c r="BU22" s="7">
        <f t="shared" si="24"/>
        <v>0</v>
      </c>
      <c r="BV22" s="7">
        <f t="shared" si="25"/>
        <v>0</v>
      </c>
      <c r="BW22" s="7">
        <f t="shared" si="26"/>
        <v>0</v>
      </c>
      <c r="BX22" s="7">
        <f t="shared" si="27"/>
        <v>0</v>
      </c>
      <c r="BY22" s="7">
        <f t="shared" si="28"/>
        <v>0</v>
      </c>
      <c r="BZ22" s="180"/>
      <c r="CA22" s="7">
        <f t="shared" si="45"/>
        <v>6.6512295186183928E-2</v>
      </c>
      <c r="CB22" s="7">
        <f t="shared" si="46"/>
        <v>6.8741857634151776E-2</v>
      </c>
      <c r="CC22" s="7">
        <f t="shared" si="47"/>
        <v>6.2006645625629762E-2</v>
      </c>
      <c r="CD22" s="7">
        <f t="shared" si="48"/>
        <v>5.4347301174994894E-2</v>
      </c>
      <c r="CE22" s="7">
        <f t="shared" si="49"/>
        <v>3.6799049825757275E-2</v>
      </c>
      <c r="CF22" s="71">
        <f t="shared" si="29"/>
        <v>0</v>
      </c>
      <c r="CG22" s="174">
        <f t="shared" si="50"/>
        <v>0</v>
      </c>
      <c r="CH22" s="174">
        <f t="shared" si="51"/>
        <v>0</v>
      </c>
      <c r="CI22" s="174">
        <f t="shared" si="52"/>
        <v>0</v>
      </c>
      <c r="CJ22" s="174">
        <f t="shared" si="53"/>
        <v>0</v>
      </c>
      <c r="CK22" s="174">
        <f t="shared" si="54"/>
        <v>0</v>
      </c>
      <c r="CL22" s="71">
        <f t="shared" si="55"/>
        <v>0</v>
      </c>
      <c r="CM22" s="7">
        <f t="shared" si="56"/>
        <v>0</v>
      </c>
      <c r="CN22" s="7">
        <f t="shared" si="57"/>
        <v>0</v>
      </c>
      <c r="CO22" s="7">
        <f t="shared" si="58"/>
        <v>0</v>
      </c>
      <c r="CP22" s="7">
        <f t="shared" si="59"/>
        <v>0</v>
      </c>
      <c r="CQ22" s="7">
        <f t="shared" si="60"/>
        <v>0</v>
      </c>
      <c r="CR22" s="71">
        <f t="shared" si="61"/>
        <v>0</v>
      </c>
      <c r="CS22" s="7">
        <f t="shared" si="62"/>
        <v>0.28840714944671764</v>
      </c>
      <c r="CT22" s="7">
        <f t="shared" si="63"/>
        <v>0</v>
      </c>
      <c r="CU22" s="7">
        <f t="shared" si="64"/>
        <v>0</v>
      </c>
      <c r="CV22" s="93">
        <f t="shared" si="65"/>
        <v>0</v>
      </c>
      <c r="CW22" s="71">
        <f t="shared" si="66"/>
        <v>0</v>
      </c>
      <c r="CX22" s="16">
        <v>1855</v>
      </c>
      <c r="CY22" s="7">
        <f t="shared" si="67"/>
        <v>0.28840714944671764</v>
      </c>
      <c r="CZ22" s="7">
        <f t="shared" si="68"/>
        <v>0.28840714944671764</v>
      </c>
      <c r="DA22" s="7">
        <f t="shared" si="69"/>
        <v>0.28840714944671764</v>
      </c>
      <c r="DB22" s="92">
        <f t="shared" si="70"/>
        <v>0.28840714944671764</v>
      </c>
      <c r="DC22" s="93">
        <f t="shared" si="31"/>
        <v>0</v>
      </c>
      <c r="DD22" s="7">
        <f t="shared" si="71"/>
        <v>6.6512295186183928E-2</v>
      </c>
      <c r="DE22" s="7">
        <f t="shared" si="72"/>
        <v>6.8741857634151776E-2</v>
      </c>
      <c r="DF22" s="7">
        <f t="shared" si="73"/>
        <v>6.2006645625629762E-2</v>
      </c>
      <c r="DG22" s="7">
        <f t="shared" si="74"/>
        <v>5.4347301174994894E-2</v>
      </c>
      <c r="DH22" s="7">
        <f t="shared" si="75"/>
        <v>3.6799049825757275E-2</v>
      </c>
      <c r="DI22" s="71">
        <f t="shared" si="76"/>
        <v>0</v>
      </c>
      <c r="DJ22" s="16">
        <v>1855</v>
      </c>
      <c r="DK22" s="23">
        <f t="shared" si="77"/>
        <v>0.59346944919314892</v>
      </c>
      <c r="DL22" s="23">
        <f t="shared" si="78"/>
        <v>0.93225839601622873</v>
      </c>
      <c r="DM22" s="23">
        <f t="shared" si="79"/>
        <v>0.59346944919314892</v>
      </c>
      <c r="DN22" s="23">
        <f t="shared" si="80"/>
        <v>0.93225839601622873</v>
      </c>
    </row>
    <row r="23" spans="1:118">
      <c r="A23" s="16">
        <v>1856</v>
      </c>
      <c r="B23" s="9">
        <v>976.04749023694353</v>
      </c>
      <c r="C23" s="9">
        <v>0</v>
      </c>
      <c r="D23" s="9">
        <v>0</v>
      </c>
      <c r="E23" s="9">
        <v>0</v>
      </c>
      <c r="F23" s="9">
        <v>0</v>
      </c>
      <c r="G23" s="9">
        <v>976.04749023694353</v>
      </c>
      <c r="H23" s="9">
        <v>0</v>
      </c>
      <c r="I23" s="9">
        <v>0</v>
      </c>
      <c r="J23" s="9">
        <v>351110.6435237056</v>
      </c>
      <c r="K23" s="9">
        <v>1556924</v>
      </c>
      <c r="L23" s="9">
        <f t="shared" si="33"/>
        <v>225515.59583107822</v>
      </c>
      <c r="M23" s="40">
        <v>197.66800000000001</v>
      </c>
      <c r="N23" s="40">
        <f t="shared" si="34"/>
        <v>203.08150780821677</v>
      </c>
      <c r="O23" s="27">
        <f t="shared" si="35"/>
        <v>626.90760129392538</v>
      </c>
      <c r="P23" s="27">
        <f t="shared" si="0"/>
        <v>0.2779885794521762</v>
      </c>
      <c r="Q23" s="19">
        <v>1856</v>
      </c>
      <c r="R23" s="7">
        <f t="shared" si="1"/>
        <v>0.2779885794521762</v>
      </c>
      <c r="S23" s="7">
        <f t="shared" si="2"/>
        <v>0</v>
      </c>
      <c r="T23" s="7">
        <f t="shared" si="3"/>
        <v>0</v>
      </c>
      <c r="U23" s="7">
        <f t="shared" si="4"/>
        <v>0</v>
      </c>
      <c r="V23" s="7">
        <v>0</v>
      </c>
      <c r="W23" s="7"/>
      <c r="X23" s="7">
        <f t="shared" si="5"/>
        <v>0.2779885794521762</v>
      </c>
      <c r="Y23" s="7">
        <f t="shared" si="6"/>
        <v>0</v>
      </c>
      <c r="Z23" s="7">
        <f t="shared" si="7"/>
        <v>0</v>
      </c>
      <c r="AA23" s="71">
        <f t="shared" si="36"/>
        <v>0</v>
      </c>
      <c r="AB23" s="16">
        <v>1856</v>
      </c>
      <c r="AC23" s="9">
        <f t="shared" si="37"/>
        <v>0</v>
      </c>
      <c r="AD23" s="9">
        <f t="shared" si="8"/>
        <v>0</v>
      </c>
      <c r="AE23" s="9">
        <f t="shared" si="8"/>
        <v>0</v>
      </c>
      <c r="AF23" s="9">
        <f t="shared" si="8"/>
        <v>0</v>
      </c>
      <c r="AG23" s="9">
        <f t="shared" si="8"/>
        <v>0</v>
      </c>
      <c r="AH23" s="9">
        <f t="shared" si="38"/>
        <v>0</v>
      </c>
      <c r="AI23" s="9">
        <f t="shared" si="9"/>
        <v>0</v>
      </c>
      <c r="AJ23" s="9">
        <f t="shared" si="9"/>
        <v>0</v>
      </c>
      <c r="AK23" s="9">
        <f t="shared" si="9"/>
        <v>0</v>
      </c>
      <c r="AL23" s="9">
        <f t="shared" si="9"/>
        <v>0</v>
      </c>
      <c r="AM23" s="27">
        <f t="shared" si="39"/>
        <v>0</v>
      </c>
      <c r="AN23" s="27">
        <f t="shared" si="10"/>
        <v>0</v>
      </c>
      <c r="AO23" s="27">
        <f t="shared" si="10"/>
        <v>0</v>
      </c>
      <c r="AP23" s="27">
        <f t="shared" si="10"/>
        <v>0</v>
      </c>
      <c r="AQ23" s="27">
        <f t="shared" si="10"/>
        <v>0</v>
      </c>
      <c r="AR23" s="19">
        <v>1856</v>
      </c>
      <c r="AS23" s="27">
        <f t="shared" si="40"/>
        <v>225.09552523546986</v>
      </c>
      <c r="AT23" s="27">
        <f t="shared" si="40"/>
        <v>232.64096520060363</v>
      </c>
      <c r="AU23" s="27">
        <f t="shared" si="40"/>
        <v>209.8471933064497</v>
      </c>
      <c r="AV23" s="27">
        <f t="shared" si="40"/>
        <v>183.9259082681134</v>
      </c>
      <c r="AW23" s="27">
        <f t="shared" si="40"/>
        <v>124.53789822630696</v>
      </c>
      <c r="AX23" s="157">
        <f t="shared" si="41"/>
        <v>976.04749023694353</v>
      </c>
      <c r="AY23" s="27">
        <f t="shared" si="42"/>
        <v>0</v>
      </c>
      <c r="AZ23" s="27">
        <f t="shared" si="12"/>
        <v>0</v>
      </c>
      <c r="BA23" s="27">
        <f t="shared" si="12"/>
        <v>0</v>
      </c>
      <c r="BB23" s="27">
        <f t="shared" si="12"/>
        <v>0</v>
      </c>
      <c r="BC23" s="27">
        <f t="shared" si="12"/>
        <v>0</v>
      </c>
      <c r="BD23" s="27">
        <f t="shared" si="43"/>
        <v>0</v>
      </c>
      <c r="BE23" s="27">
        <f t="shared" si="13"/>
        <v>0</v>
      </c>
      <c r="BF23" s="27">
        <f t="shared" si="13"/>
        <v>0</v>
      </c>
      <c r="BG23" s="27">
        <f t="shared" si="13"/>
        <v>0</v>
      </c>
      <c r="BH23" s="27">
        <f t="shared" si="13"/>
        <v>0</v>
      </c>
      <c r="BI23" s="4"/>
      <c r="BJ23" s="7">
        <f t="shared" si="14"/>
        <v>0</v>
      </c>
      <c r="BK23" s="7">
        <f t="shared" si="15"/>
        <v>0</v>
      </c>
      <c r="BL23" s="7">
        <f t="shared" si="16"/>
        <v>0</v>
      </c>
      <c r="BM23" s="7">
        <f t="shared" si="17"/>
        <v>0</v>
      </c>
      <c r="BN23" s="7">
        <f t="shared" si="18"/>
        <v>0</v>
      </c>
      <c r="BO23" s="71">
        <f t="shared" si="44"/>
        <v>0</v>
      </c>
      <c r="BP23" s="7">
        <f t="shared" si="19"/>
        <v>0</v>
      </c>
      <c r="BQ23" s="7">
        <f t="shared" si="20"/>
        <v>0</v>
      </c>
      <c r="BR23" s="7">
        <f t="shared" si="21"/>
        <v>0</v>
      </c>
      <c r="BS23" s="7">
        <f t="shared" si="22"/>
        <v>0</v>
      </c>
      <c r="BT23" s="7">
        <f t="shared" si="23"/>
        <v>0</v>
      </c>
      <c r="BU23" s="7">
        <f t="shared" si="24"/>
        <v>0</v>
      </c>
      <c r="BV23" s="7">
        <f t="shared" si="25"/>
        <v>0</v>
      </c>
      <c r="BW23" s="7">
        <f t="shared" si="26"/>
        <v>0</v>
      </c>
      <c r="BX23" s="7">
        <f t="shared" si="27"/>
        <v>0</v>
      </c>
      <c r="BY23" s="7">
        <f t="shared" si="28"/>
        <v>0</v>
      </c>
      <c r="BZ23" s="180"/>
      <c r="CA23" s="7">
        <f t="shared" si="45"/>
        <v>6.4109570412459543E-2</v>
      </c>
      <c r="CB23" s="7">
        <f t="shared" si="46"/>
        <v>6.6258590985976945E-2</v>
      </c>
      <c r="CC23" s="7">
        <f t="shared" si="47"/>
        <v>5.9766685282009013E-2</v>
      </c>
      <c r="CD23" s="7">
        <f t="shared" si="48"/>
        <v>5.2384030977316545E-2</v>
      </c>
      <c r="CE23" s="7">
        <f t="shared" si="49"/>
        <v>3.546970179441418E-2</v>
      </c>
      <c r="CF23" s="71">
        <f t="shared" si="29"/>
        <v>0</v>
      </c>
      <c r="CG23" s="174">
        <f t="shared" si="50"/>
        <v>0</v>
      </c>
      <c r="CH23" s="174">
        <f t="shared" si="51"/>
        <v>0</v>
      </c>
      <c r="CI23" s="174">
        <f t="shared" si="52"/>
        <v>0</v>
      </c>
      <c r="CJ23" s="174">
        <f t="shared" si="53"/>
        <v>0</v>
      </c>
      <c r="CK23" s="174">
        <f t="shared" si="54"/>
        <v>0</v>
      </c>
      <c r="CL23" s="71">
        <f t="shared" si="55"/>
        <v>0</v>
      </c>
      <c r="CM23" s="7">
        <f t="shared" si="56"/>
        <v>0</v>
      </c>
      <c r="CN23" s="7">
        <f t="shared" si="57"/>
        <v>0</v>
      </c>
      <c r="CO23" s="7">
        <f t="shared" si="58"/>
        <v>0</v>
      </c>
      <c r="CP23" s="7">
        <f t="shared" si="59"/>
        <v>0</v>
      </c>
      <c r="CQ23" s="7">
        <f t="shared" si="60"/>
        <v>0</v>
      </c>
      <c r="CR23" s="71">
        <f t="shared" si="61"/>
        <v>0</v>
      </c>
      <c r="CS23" s="7">
        <f t="shared" si="62"/>
        <v>0.2779885794521762</v>
      </c>
      <c r="CT23" s="7">
        <f t="shared" si="63"/>
        <v>0</v>
      </c>
      <c r="CU23" s="7">
        <f t="shared" si="64"/>
        <v>0</v>
      </c>
      <c r="CV23" s="93">
        <f t="shared" si="65"/>
        <v>0</v>
      </c>
      <c r="CW23" s="71">
        <f t="shared" si="66"/>
        <v>0</v>
      </c>
      <c r="CX23" s="16">
        <v>1856</v>
      </c>
      <c r="CY23" s="7">
        <f t="shared" si="67"/>
        <v>0.2779885794521762</v>
      </c>
      <c r="CZ23" s="7">
        <f t="shared" si="68"/>
        <v>0.2779885794521762</v>
      </c>
      <c r="DA23" s="7">
        <f t="shared" si="69"/>
        <v>0.2779885794521762</v>
      </c>
      <c r="DB23" s="92">
        <f t="shared" si="70"/>
        <v>0.2779885794521762</v>
      </c>
      <c r="DC23" s="93">
        <f t="shared" si="31"/>
        <v>0</v>
      </c>
      <c r="DD23" s="7">
        <f t="shared" si="71"/>
        <v>6.4109570412459543E-2</v>
      </c>
      <c r="DE23" s="7">
        <f t="shared" si="72"/>
        <v>6.6258590985976945E-2</v>
      </c>
      <c r="DF23" s="7">
        <f t="shared" si="73"/>
        <v>5.9766685282009013E-2</v>
      </c>
      <c r="DG23" s="7">
        <f t="shared" si="74"/>
        <v>5.2384030977316545E-2</v>
      </c>
      <c r="DH23" s="7">
        <f t="shared" si="75"/>
        <v>3.546970179441418E-2</v>
      </c>
      <c r="DI23" s="71">
        <f t="shared" si="76"/>
        <v>0</v>
      </c>
      <c r="DJ23" s="16">
        <v>1856</v>
      </c>
      <c r="DK23" s="23">
        <f t="shared" si="77"/>
        <v>0.59346944919314903</v>
      </c>
      <c r="DL23" s="23">
        <f t="shared" si="78"/>
        <v>0.93225839601622884</v>
      </c>
      <c r="DM23" s="23">
        <f t="shared" si="79"/>
        <v>0.59346944919314903</v>
      </c>
      <c r="DN23" s="23">
        <f t="shared" si="80"/>
        <v>0.93225839601622884</v>
      </c>
    </row>
    <row r="24" spans="1:118">
      <c r="A24" s="16">
        <v>1857</v>
      </c>
      <c r="B24" s="9">
        <v>1146.1438314204152</v>
      </c>
      <c r="C24" s="9">
        <v>0</v>
      </c>
      <c r="D24" s="9">
        <v>0</v>
      </c>
      <c r="E24" s="9">
        <v>0</v>
      </c>
      <c r="F24" s="9">
        <v>0</v>
      </c>
      <c r="G24" s="9">
        <v>1146.1438314204152</v>
      </c>
      <c r="H24" s="9">
        <v>0</v>
      </c>
      <c r="I24" s="9">
        <v>0</v>
      </c>
      <c r="J24" s="9">
        <v>364865.40338479436</v>
      </c>
      <c r="K24" s="9">
        <v>1582386</v>
      </c>
      <c r="L24" s="9">
        <f t="shared" si="33"/>
        <v>230579.26661686489</v>
      </c>
      <c r="M24" s="40">
        <v>202.34899999999999</v>
      </c>
      <c r="N24" s="40">
        <f t="shared" si="34"/>
        <v>207.89070574642761</v>
      </c>
      <c r="O24" s="27">
        <f t="shared" si="35"/>
        <v>724.31368289432237</v>
      </c>
      <c r="P24" s="27">
        <f t="shared" si="0"/>
        <v>0.31412784571730656</v>
      </c>
      <c r="Q24" s="19">
        <v>1857</v>
      </c>
      <c r="R24" s="7">
        <f t="shared" si="1"/>
        <v>0.31412784571730656</v>
      </c>
      <c r="S24" s="7">
        <f t="shared" si="2"/>
        <v>0</v>
      </c>
      <c r="T24" s="7">
        <f t="shared" si="3"/>
        <v>0</v>
      </c>
      <c r="U24" s="7">
        <f t="shared" si="4"/>
        <v>0</v>
      </c>
      <c r="V24" s="7">
        <v>0</v>
      </c>
      <c r="W24" s="7"/>
      <c r="X24" s="7">
        <f t="shared" si="5"/>
        <v>0.31412784571730656</v>
      </c>
      <c r="Y24" s="7">
        <f t="shared" si="6"/>
        <v>0</v>
      </c>
      <c r="Z24" s="7">
        <f t="shared" si="7"/>
        <v>0</v>
      </c>
      <c r="AA24" s="71">
        <f t="shared" si="36"/>
        <v>0</v>
      </c>
      <c r="AB24" s="16">
        <v>1857</v>
      </c>
      <c r="AC24" s="9">
        <f t="shared" si="37"/>
        <v>0</v>
      </c>
      <c r="AD24" s="9">
        <f t="shared" si="8"/>
        <v>0</v>
      </c>
      <c r="AE24" s="9">
        <f t="shared" si="8"/>
        <v>0</v>
      </c>
      <c r="AF24" s="9">
        <f t="shared" si="8"/>
        <v>0</v>
      </c>
      <c r="AG24" s="9">
        <f t="shared" si="8"/>
        <v>0</v>
      </c>
      <c r="AH24" s="9">
        <f t="shared" si="38"/>
        <v>0</v>
      </c>
      <c r="AI24" s="9">
        <f t="shared" si="9"/>
        <v>0</v>
      </c>
      <c r="AJ24" s="9">
        <f t="shared" si="9"/>
        <v>0</v>
      </c>
      <c r="AK24" s="9">
        <f t="shared" si="9"/>
        <v>0</v>
      </c>
      <c r="AL24" s="9">
        <f t="shared" si="9"/>
        <v>0</v>
      </c>
      <c r="AM24" s="27">
        <f t="shared" si="39"/>
        <v>0</v>
      </c>
      <c r="AN24" s="27">
        <f t="shared" si="10"/>
        <v>0</v>
      </c>
      <c r="AO24" s="27">
        <f t="shared" si="10"/>
        <v>0</v>
      </c>
      <c r="AP24" s="27">
        <f t="shared" si="10"/>
        <v>0</v>
      </c>
      <c r="AQ24" s="27">
        <f t="shared" si="10"/>
        <v>0</v>
      </c>
      <c r="AR24" s="19">
        <v>1857</v>
      </c>
      <c r="AS24" s="27">
        <f t="shared" si="40"/>
        <v>264.32304811965918</v>
      </c>
      <c r="AT24" s="27">
        <f t="shared" si="40"/>
        <v>273.18343612116075</v>
      </c>
      <c r="AU24" s="27">
        <f t="shared" si="40"/>
        <v>246.41738087015395</v>
      </c>
      <c r="AV24" s="27">
        <f t="shared" si="40"/>
        <v>215.97877901281274</v>
      </c>
      <c r="AW24" s="27">
        <f t="shared" si="40"/>
        <v>146.24118729662868</v>
      </c>
      <c r="AX24" s="157">
        <f t="shared" si="41"/>
        <v>1146.1438314204152</v>
      </c>
      <c r="AY24" s="27">
        <f t="shared" si="42"/>
        <v>0</v>
      </c>
      <c r="AZ24" s="27">
        <f t="shared" si="12"/>
        <v>0</v>
      </c>
      <c r="BA24" s="27">
        <f t="shared" si="12"/>
        <v>0</v>
      </c>
      <c r="BB24" s="27">
        <f t="shared" si="12"/>
        <v>0</v>
      </c>
      <c r="BC24" s="27">
        <f t="shared" si="12"/>
        <v>0</v>
      </c>
      <c r="BD24" s="27">
        <f t="shared" si="43"/>
        <v>0</v>
      </c>
      <c r="BE24" s="27">
        <f t="shared" si="13"/>
        <v>0</v>
      </c>
      <c r="BF24" s="27">
        <f t="shared" si="13"/>
        <v>0</v>
      </c>
      <c r="BG24" s="27">
        <f t="shared" si="13"/>
        <v>0</v>
      </c>
      <c r="BH24" s="27">
        <f t="shared" si="13"/>
        <v>0</v>
      </c>
      <c r="BI24" s="4"/>
      <c r="BJ24" s="7">
        <f t="shared" si="14"/>
        <v>0</v>
      </c>
      <c r="BK24" s="7">
        <f t="shared" si="15"/>
        <v>0</v>
      </c>
      <c r="BL24" s="7">
        <f t="shared" si="16"/>
        <v>0</v>
      </c>
      <c r="BM24" s="7">
        <f t="shared" si="17"/>
        <v>0</v>
      </c>
      <c r="BN24" s="7">
        <f t="shared" si="18"/>
        <v>0</v>
      </c>
      <c r="BO24" s="71">
        <f t="shared" si="44"/>
        <v>0</v>
      </c>
      <c r="BP24" s="7">
        <f t="shared" si="19"/>
        <v>0</v>
      </c>
      <c r="BQ24" s="7">
        <f t="shared" si="20"/>
        <v>0</v>
      </c>
      <c r="BR24" s="7">
        <f t="shared" si="21"/>
        <v>0</v>
      </c>
      <c r="BS24" s="7">
        <f t="shared" si="22"/>
        <v>0</v>
      </c>
      <c r="BT24" s="7">
        <f t="shared" si="23"/>
        <v>0</v>
      </c>
      <c r="BU24" s="7">
        <f t="shared" si="24"/>
        <v>0</v>
      </c>
      <c r="BV24" s="7">
        <f t="shared" si="25"/>
        <v>0</v>
      </c>
      <c r="BW24" s="7">
        <f t="shared" si="26"/>
        <v>0</v>
      </c>
      <c r="BX24" s="7">
        <f t="shared" si="27"/>
        <v>0</v>
      </c>
      <c r="BY24" s="7">
        <f t="shared" si="28"/>
        <v>0</v>
      </c>
      <c r="BZ24" s="180"/>
      <c r="CA24" s="7">
        <f t="shared" si="45"/>
        <v>7.2443987746598923E-2</v>
      </c>
      <c r="CB24" s="7">
        <f t="shared" si="46"/>
        <v>7.4872386799867685E-2</v>
      </c>
      <c r="CC24" s="7">
        <f t="shared" si="47"/>
        <v>6.753651581766365E-2</v>
      </c>
      <c r="CD24" s="7">
        <f t="shared" si="48"/>
        <v>5.9194096510443113E-2</v>
      </c>
      <c r="CE24" s="7">
        <f t="shared" si="49"/>
        <v>4.0080858842733248E-2</v>
      </c>
      <c r="CF24" s="71">
        <f t="shared" si="29"/>
        <v>0</v>
      </c>
      <c r="CG24" s="174">
        <f t="shared" si="50"/>
        <v>0</v>
      </c>
      <c r="CH24" s="174">
        <f t="shared" si="51"/>
        <v>0</v>
      </c>
      <c r="CI24" s="174">
        <f t="shared" si="52"/>
        <v>0</v>
      </c>
      <c r="CJ24" s="174">
        <f t="shared" si="53"/>
        <v>0</v>
      </c>
      <c r="CK24" s="174">
        <f t="shared" si="54"/>
        <v>0</v>
      </c>
      <c r="CL24" s="71">
        <f t="shared" si="55"/>
        <v>0</v>
      </c>
      <c r="CM24" s="7">
        <f t="shared" si="56"/>
        <v>0</v>
      </c>
      <c r="CN24" s="7">
        <f t="shared" si="57"/>
        <v>0</v>
      </c>
      <c r="CO24" s="7">
        <f t="shared" si="58"/>
        <v>0</v>
      </c>
      <c r="CP24" s="7">
        <f t="shared" si="59"/>
        <v>0</v>
      </c>
      <c r="CQ24" s="7">
        <f t="shared" si="60"/>
        <v>0</v>
      </c>
      <c r="CR24" s="71">
        <f t="shared" si="61"/>
        <v>0</v>
      </c>
      <c r="CS24" s="7">
        <f t="shared" si="62"/>
        <v>0.31412784571730668</v>
      </c>
      <c r="CT24" s="7">
        <f t="shared" si="63"/>
        <v>0</v>
      </c>
      <c r="CU24" s="7">
        <f t="shared" si="64"/>
        <v>0</v>
      </c>
      <c r="CV24" s="93">
        <f t="shared" si="65"/>
        <v>0</v>
      </c>
      <c r="CW24" s="71">
        <f t="shared" si="66"/>
        <v>0</v>
      </c>
      <c r="CX24" s="16">
        <v>1857</v>
      </c>
      <c r="CY24" s="7">
        <f t="shared" si="67"/>
        <v>0.31412784571730668</v>
      </c>
      <c r="CZ24" s="7">
        <f t="shared" si="68"/>
        <v>0.31412784571730668</v>
      </c>
      <c r="DA24" s="7">
        <f t="shared" si="69"/>
        <v>0.31412784571730668</v>
      </c>
      <c r="DB24" s="92">
        <f t="shared" si="70"/>
        <v>0.31412784571730656</v>
      </c>
      <c r="DC24" s="93">
        <f t="shared" si="31"/>
        <v>0</v>
      </c>
      <c r="DD24" s="7">
        <f t="shared" si="71"/>
        <v>7.2443987746598923E-2</v>
      </c>
      <c r="DE24" s="7">
        <f t="shared" si="72"/>
        <v>7.4872386799867685E-2</v>
      </c>
      <c r="DF24" s="7">
        <f t="shared" si="73"/>
        <v>6.753651581766365E-2</v>
      </c>
      <c r="DG24" s="7">
        <f t="shared" si="74"/>
        <v>5.9194096510443113E-2</v>
      </c>
      <c r="DH24" s="7">
        <f t="shared" si="75"/>
        <v>4.0080858842733248E-2</v>
      </c>
      <c r="DI24" s="71">
        <f t="shared" si="76"/>
        <v>0</v>
      </c>
      <c r="DJ24" s="16">
        <v>1857</v>
      </c>
      <c r="DK24" s="23">
        <f t="shared" si="77"/>
        <v>0.59346944919314915</v>
      </c>
      <c r="DL24" s="23">
        <f t="shared" si="78"/>
        <v>0.93225839601622884</v>
      </c>
      <c r="DM24" s="23">
        <f t="shared" si="79"/>
        <v>0.59346944919314915</v>
      </c>
      <c r="DN24" s="23">
        <f t="shared" si="80"/>
        <v>0.93225839601622884</v>
      </c>
    </row>
    <row r="25" spans="1:118">
      <c r="A25" s="16">
        <v>1858</v>
      </c>
      <c r="B25" s="9">
        <v>1511.431122361651</v>
      </c>
      <c r="C25" s="9">
        <v>0</v>
      </c>
      <c r="D25" s="9">
        <v>0</v>
      </c>
      <c r="E25" s="9">
        <v>0</v>
      </c>
      <c r="F25" s="9">
        <v>0</v>
      </c>
      <c r="G25" s="9">
        <v>1511.431122361651</v>
      </c>
      <c r="H25" s="9">
        <v>0</v>
      </c>
      <c r="I25" s="9">
        <v>0</v>
      </c>
      <c r="J25" s="9">
        <v>383284.46669687139</v>
      </c>
      <c r="K25" s="9">
        <v>1608154</v>
      </c>
      <c r="L25" s="9">
        <f t="shared" si="33"/>
        <v>238338.16083339741</v>
      </c>
      <c r="M25" s="40">
        <v>209.40100000000001</v>
      </c>
      <c r="N25" s="40">
        <f t="shared" si="34"/>
        <v>215.13583795327722</v>
      </c>
      <c r="O25" s="27">
        <f t="shared" si="35"/>
        <v>939.85471687515678</v>
      </c>
      <c r="P25" s="27">
        <f t="shared" si="0"/>
        <v>0.39433664906566596</v>
      </c>
      <c r="Q25" s="19">
        <v>1858</v>
      </c>
      <c r="R25" s="7">
        <f t="shared" si="1"/>
        <v>0.39433664906566596</v>
      </c>
      <c r="S25" s="7">
        <f t="shared" si="2"/>
        <v>0</v>
      </c>
      <c r="T25" s="7">
        <f t="shared" si="3"/>
        <v>0</v>
      </c>
      <c r="U25" s="7">
        <f t="shared" si="4"/>
        <v>0</v>
      </c>
      <c r="V25" s="7">
        <v>0</v>
      </c>
      <c r="W25" s="7"/>
      <c r="X25" s="7">
        <f t="shared" si="5"/>
        <v>0.39433664906566596</v>
      </c>
      <c r="Y25" s="7">
        <f t="shared" si="6"/>
        <v>0</v>
      </c>
      <c r="Z25" s="7">
        <f t="shared" si="7"/>
        <v>0</v>
      </c>
      <c r="AA25" s="71">
        <f t="shared" si="36"/>
        <v>0</v>
      </c>
      <c r="AB25" s="16">
        <v>1858</v>
      </c>
      <c r="AC25" s="9">
        <f t="shared" si="37"/>
        <v>0</v>
      </c>
      <c r="AD25" s="9">
        <f t="shared" si="37"/>
        <v>0</v>
      </c>
      <c r="AE25" s="9">
        <f t="shared" si="37"/>
        <v>0</v>
      </c>
      <c r="AF25" s="9">
        <f t="shared" si="37"/>
        <v>0</v>
      </c>
      <c r="AG25" s="9">
        <f t="shared" si="37"/>
        <v>0</v>
      </c>
      <c r="AH25" s="9">
        <f t="shared" si="38"/>
        <v>0</v>
      </c>
      <c r="AI25" s="9">
        <f t="shared" si="38"/>
        <v>0</v>
      </c>
      <c r="AJ25" s="9">
        <f t="shared" si="38"/>
        <v>0</v>
      </c>
      <c r="AK25" s="9">
        <f t="shared" si="38"/>
        <v>0</v>
      </c>
      <c r="AL25" s="9">
        <f t="shared" si="38"/>
        <v>0</v>
      </c>
      <c r="AM25" s="27">
        <f t="shared" si="39"/>
        <v>0</v>
      </c>
      <c r="AN25" s="27">
        <f t="shared" si="39"/>
        <v>0</v>
      </c>
      <c r="AO25" s="27">
        <f t="shared" si="39"/>
        <v>0</v>
      </c>
      <c r="AP25" s="27">
        <f t="shared" si="39"/>
        <v>0</v>
      </c>
      <c r="AQ25" s="27">
        <f t="shared" si="39"/>
        <v>0</v>
      </c>
      <c r="AR25" s="19">
        <v>1858</v>
      </c>
      <c r="AS25" s="27">
        <f t="shared" si="40"/>
        <v>348.56539845478341</v>
      </c>
      <c r="AT25" s="27">
        <f t="shared" si="40"/>
        <v>360.24967909613429</v>
      </c>
      <c r="AU25" s="27">
        <f t="shared" si="40"/>
        <v>324.9530192702141</v>
      </c>
      <c r="AV25" s="27">
        <f t="shared" si="40"/>
        <v>284.81333618057465</v>
      </c>
      <c r="AW25" s="27">
        <f t="shared" si="40"/>
        <v>192.84968935994468</v>
      </c>
      <c r="AX25" s="157">
        <f t="shared" si="41"/>
        <v>1511.4311223616512</v>
      </c>
      <c r="AY25" s="27">
        <f t="shared" si="42"/>
        <v>0</v>
      </c>
      <c r="AZ25" s="27">
        <f t="shared" si="42"/>
        <v>0</v>
      </c>
      <c r="BA25" s="27">
        <f t="shared" si="42"/>
        <v>0</v>
      </c>
      <c r="BB25" s="27">
        <f t="shared" si="42"/>
        <v>0</v>
      </c>
      <c r="BC25" s="27">
        <f t="shared" si="42"/>
        <v>0</v>
      </c>
      <c r="BD25" s="27">
        <f t="shared" si="43"/>
        <v>0</v>
      </c>
      <c r="BE25" s="27">
        <f t="shared" si="43"/>
        <v>0</v>
      </c>
      <c r="BF25" s="27">
        <f t="shared" si="43"/>
        <v>0</v>
      </c>
      <c r="BG25" s="27">
        <f t="shared" si="43"/>
        <v>0</v>
      </c>
      <c r="BH25" s="27">
        <f t="shared" si="43"/>
        <v>0</v>
      </c>
      <c r="BI25" s="4"/>
      <c r="BJ25" s="7">
        <f t="shared" si="14"/>
        <v>0</v>
      </c>
      <c r="BK25" s="7">
        <f t="shared" si="15"/>
        <v>0</v>
      </c>
      <c r="BL25" s="7">
        <f t="shared" si="16"/>
        <v>0</v>
      </c>
      <c r="BM25" s="7">
        <f t="shared" si="17"/>
        <v>0</v>
      </c>
      <c r="BN25" s="7">
        <f t="shared" si="18"/>
        <v>0</v>
      </c>
      <c r="BO25" s="71">
        <f t="shared" si="44"/>
        <v>0</v>
      </c>
      <c r="BP25" s="7">
        <f t="shared" si="19"/>
        <v>0</v>
      </c>
      <c r="BQ25" s="7">
        <f t="shared" si="20"/>
        <v>0</v>
      </c>
      <c r="BR25" s="7">
        <f t="shared" si="21"/>
        <v>0</v>
      </c>
      <c r="BS25" s="7">
        <f t="shared" si="22"/>
        <v>0</v>
      </c>
      <c r="BT25" s="7">
        <f t="shared" si="23"/>
        <v>0</v>
      </c>
      <c r="BU25" s="7">
        <f t="shared" si="24"/>
        <v>0</v>
      </c>
      <c r="BV25" s="7">
        <f t="shared" si="25"/>
        <v>0</v>
      </c>
      <c r="BW25" s="7">
        <f t="shared" si="26"/>
        <v>0</v>
      </c>
      <c r="BX25" s="7">
        <f t="shared" si="27"/>
        <v>0</v>
      </c>
      <c r="BY25" s="7">
        <f t="shared" si="28"/>
        <v>0</v>
      </c>
      <c r="BZ25" s="180"/>
      <c r="CA25" s="7">
        <f t="shared" si="45"/>
        <v>9.0941697026937884E-2</v>
      </c>
      <c r="CB25" s="7">
        <f t="shared" si="46"/>
        <v>9.39901588500964E-2</v>
      </c>
      <c r="CC25" s="7">
        <f t="shared" si="47"/>
        <v>8.4781160601326969E-2</v>
      </c>
      <c r="CD25" s="7">
        <f t="shared" si="48"/>
        <v>7.4308603903279313E-2</v>
      </c>
      <c r="CE25" s="7">
        <f t="shared" si="49"/>
        <v>5.0315028684025417E-2</v>
      </c>
      <c r="CF25" s="71">
        <f t="shared" si="29"/>
        <v>0</v>
      </c>
      <c r="CG25" s="174">
        <f t="shared" si="50"/>
        <v>0</v>
      </c>
      <c r="CH25" s="174">
        <f t="shared" si="51"/>
        <v>0</v>
      </c>
      <c r="CI25" s="174">
        <f t="shared" si="52"/>
        <v>0</v>
      </c>
      <c r="CJ25" s="174">
        <f t="shared" si="53"/>
        <v>0</v>
      </c>
      <c r="CK25" s="174">
        <f t="shared" si="54"/>
        <v>0</v>
      </c>
      <c r="CL25" s="71">
        <f t="shared" si="55"/>
        <v>0</v>
      </c>
      <c r="CM25" s="7">
        <f t="shared" si="56"/>
        <v>0</v>
      </c>
      <c r="CN25" s="7">
        <f t="shared" si="57"/>
        <v>0</v>
      </c>
      <c r="CO25" s="7">
        <f t="shared" si="58"/>
        <v>0</v>
      </c>
      <c r="CP25" s="7">
        <f t="shared" si="59"/>
        <v>0</v>
      </c>
      <c r="CQ25" s="7">
        <f t="shared" si="60"/>
        <v>0</v>
      </c>
      <c r="CR25" s="71">
        <f t="shared" si="61"/>
        <v>0</v>
      </c>
      <c r="CS25" s="7">
        <f t="shared" si="62"/>
        <v>0.39433664906566601</v>
      </c>
      <c r="CT25" s="7">
        <f t="shared" si="63"/>
        <v>0</v>
      </c>
      <c r="CU25" s="7">
        <f t="shared" si="64"/>
        <v>0</v>
      </c>
      <c r="CV25" s="93">
        <f t="shared" si="65"/>
        <v>0</v>
      </c>
      <c r="CW25" s="71">
        <f t="shared" si="66"/>
        <v>0</v>
      </c>
      <c r="CX25" s="16">
        <v>1858</v>
      </c>
      <c r="CY25" s="7">
        <f t="shared" si="67"/>
        <v>0.39433664906566601</v>
      </c>
      <c r="CZ25" s="7">
        <f t="shared" si="68"/>
        <v>0.39433664906566601</v>
      </c>
      <c r="DA25" s="7">
        <f t="shared" si="69"/>
        <v>0.39433664906566601</v>
      </c>
      <c r="DB25" s="92">
        <f t="shared" si="70"/>
        <v>0.39433664906566596</v>
      </c>
      <c r="DC25" s="93">
        <f t="shared" si="31"/>
        <v>0</v>
      </c>
      <c r="DD25" s="7">
        <f t="shared" si="71"/>
        <v>9.0941697026937884E-2</v>
      </c>
      <c r="DE25" s="7">
        <f t="shared" si="72"/>
        <v>9.39901588500964E-2</v>
      </c>
      <c r="DF25" s="7">
        <f t="shared" si="73"/>
        <v>8.4781160601326969E-2</v>
      </c>
      <c r="DG25" s="7">
        <f t="shared" si="74"/>
        <v>7.4308603903279313E-2</v>
      </c>
      <c r="DH25" s="7">
        <f t="shared" si="75"/>
        <v>5.0315028684025417E-2</v>
      </c>
      <c r="DI25" s="71">
        <f t="shared" si="76"/>
        <v>0</v>
      </c>
      <c r="DJ25" s="16">
        <v>1858</v>
      </c>
      <c r="DK25" s="23">
        <f t="shared" si="77"/>
        <v>0.59346944919314892</v>
      </c>
      <c r="DL25" s="23">
        <f t="shared" si="78"/>
        <v>0.93225839601622895</v>
      </c>
      <c r="DM25" s="23">
        <f t="shared" si="79"/>
        <v>0.59346944919314892</v>
      </c>
      <c r="DN25" s="23">
        <f t="shared" si="80"/>
        <v>0.93225839601622895</v>
      </c>
    </row>
    <row r="26" spans="1:118">
      <c r="A26" s="16">
        <v>1859</v>
      </c>
      <c r="B26" s="9">
        <v>1527.4118825747421</v>
      </c>
      <c r="C26" s="9">
        <v>0</v>
      </c>
      <c r="D26" s="9">
        <v>0</v>
      </c>
      <c r="E26" s="9">
        <v>0</v>
      </c>
      <c r="F26" s="9">
        <v>0</v>
      </c>
      <c r="G26" s="9">
        <v>1527.4118825747421</v>
      </c>
      <c r="H26" s="9">
        <v>0</v>
      </c>
      <c r="I26" s="9">
        <v>0</v>
      </c>
      <c r="J26" s="9">
        <v>398279.03105427796</v>
      </c>
      <c r="K26" s="9">
        <v>1634242</v>
      </c>
      <c r="L26" s="9">
        <f t="shared" si="33"/>
        <v>243708.7230987075</v>
      </c>
      <c r="M26" s="40">
        <v>214.36199999999999</v>
      </c>
      <c r="N26" s="40">
        <f t="shared" si="34"/>
        <v>220.23270421507254</v>
      </c>
      <c r="O26" s="27">
        <f t="shared" si="35"/>
        <v>934.63017262727431</v>
      </c>
      <c r="P26" s="27">
        <f t="shared" si="0"/>
        <v>0.38350296236574516</v>
      </c>
      <c r="Q26" s="19">
        <v>1859</v>
      </c>
      <c r="R26" s="7">
        <f t="shared" si="1"/>
        <v>0.38350296236574516</v>
      </c>
      <c r="S26" s="7">
        <f t="shared" si="2"/>
        <v>0</v>
      </c>
      <c r="T26" s="7">
        <f t="shared" si="3"/>
        <v>0</v>
      </c>
      <c r="U26" s="7">
        <f t="shared" si="4"/>
        <v>0</v>
      </c>
      <c r="V26" s="7">
        <v>0</v>
      </c>
      <c r="W26" s="7"/>
      <c r="X26" s="7">
        <f t="shared" si="5"/>
        <v>0.38350296236574516</v>
      </c>
      <c r="Y26" s="7">
        <f t="shared" si="6"/>
        <v>0</v>
      </c>
      <c r="Z26" s="7">
        <f t="shared" si="7"/>
        <v>0</v>
      </c>
      <c r="AA26" s="71">
        <f t="shared" si="36"/>
        <v>0</v>
      </c>
      <c r="AB26" s="16">
        <v>1859</v>
      </c>
      <c r="AC26" s="9">
        <f t="shared" si="37"/>
        <v>0</v>
      </c>
      <c r="AD26" s="9">
        <f t="shared" si="37"/>
        <v>0</v>
      </c>
      <c r="AE26" s="9">
        <f t="shared" si="37"/>
        <v>0</v>
      </c>
      <c r="AF26" s="9">
        <f t="shared" si="37"/>
        <v>0</v>
      </c>
      <c r="AG26" s="9">
        <f t="shared" si="37"/>
        <v>0</v>
      </c>
      <c r="AH26" s="9">
        <f t="shared" si="38"/>
        <v>0</v>
      </c>
      <c r="AI26" s="9">
        <f t="shared" si="38"/>
        <v>0</v>
      </c>
      <c r="AJ26" s="9">
        <f t="shared" si="38"/>
        <v>0</v>
      </c>
      <c r="AK26" s="9">
        <f t="shared" si="38"/>
        <v>0</v>
      </c>
      <c r="AL26" s="9">
        <f t="shared" si="38"/>
        <v>0</v>
      </c>
      <c r="AM26" s="27">
        <f t="shared" si="39"/>
        <v>0</v>
      </c>
      <c r="AN26" s="27">
        <f t="shared" si="39"/>
        <v>0</v>
      </c>
      <c r="AO26" s="27">
        <f t="shared" si="39"/>
        <v>0</v>
      </c>
      <c r="AP26" s="27">
        <f t="shared" si="39"/>
        <v>0</v>
      </c>
      <c r="AQ26" s="27">
        <f t="shared" si="39"/>
        <v>0</v>
      </c>
      <c r="AR26" s="19">
        <v>1859</v>
      </c>
      <c r="AS26" s="27">
        <f t="shared" ref="AS26:AW76" si="81">$G26*AS$5/100</f>
        <v>352.25087241973836</v>
      </c>
      <c r="AT26" s="27">
        <f t="shared" si="81"/>
        <v>364.05869404448515</v>
      </c>
      <c r="AU26" s="27">
        <f t="shared" si="81"/>
        <v>328.38883331734257</v>
      </c>
      <c r="AV26" s="27">
        <f t="shared" si="81"/>
        <v>287.82474276315207</v>
      </c>
      <c r="AW26" s="27">
        <f t="shared" si="81"/>
        <v>194.88874003002408</v>
      </c>
      <c r="AX26" s="157">
        <f t="shared" si="41"/>
        <v>1527.4118825747421</v>
      </c>
      <c r="AY26" s="27">
        <f t="shared" si="42"/>
        <v>0</v>
      </c>
      <c r="AZ26" s="27">
        <f t="shared" si="42"/>
        <v>0</v>
      </c>
      <c r="BA26" s="27">
        <f t="shared" si="42"/>
        <v>0</v>
      </c>
      <c r="BB26" s="27">
        <f t="shared" si="42"/>
        <v>0</v>
      </c>
      <c r="BC26" s="27">
        <f t="shared" si="42"/>
        <v>0</v>
      </c>
      <c r="BD26" s="27">
        <f t="shared" si="43"/>
        <v>0</v>
      </c>
      <c r="BE26" s="27">
        <f t="shared" si="43"/>
        <v>0</v>
      </c>
      <c r="BF26" s="27">
        <f t="shared" si="43"/>
        <v>0</v>
      </c>
      <c r="BG26" s="27">
        <f t="shared" si="43"/>
        <v>0</v>
      </c>
      <c r="BH26" s="27">
        <f t="shared" si="43"/>
        <v>0</v>
      </c>
      <c r="BI26" s="4"/>
      <c r="BJ26" s="7">
        <f t="shared" si="14"/>
        <v>0</v>
      </c>
      <c r="BK26" s="7">
        <f t="shared" si="15"/>
        <v>0</v>
      </c>
      <c r="BL26" s="7">
        <f t="shared" si="16"/>
        <v>0</v>
      </c>
      <c r="BM26" s="7">
        <f t="shared" si="17"/>
        <v>0</v>
      </c>
      <c r="BN26" s="7">
        <f t="shared" si="18"/>
        <v>0</v>
      </c>
      <c r="BO26" s="71">
        <f t="shared" si="44"/>
        <v>0</v>
      </c>
      <c r="BP26" s="7">
        <f t="shared" si="19"/>
        <v>0</v>
      </c>
      <c r="BQ26" s="7">
        <f t="shared" si="20"/>
        <v>0</v>
      </c>
      <c r="BR26" s="7">
        <f t="shared" si="21"/>
        <v>0</v>
      </c>
      <c r="BS26" s="7">
        <f t="shared" si="22"/>
        <v>0</v>
      </c>
      <c r="BT26" s="7">
        <f t="shared" si="23"/>
        <v>0</v>
      </c>
      <c r="BU26" s="7">
        <f t="shared" si="24"/>
        <v>0</v>
      </c>
      <c r="BV26" s="7">
        <f t="shared" si="25"/>
        <v>0</v>
      </c>
      <c r="BW26" s="7">
        <f t="shared" si="26"/>
        <v>0</v>
      </c>
      <c r="BX26" s="7">
        <f t="shared" si="27"/>
        <v>0</v>
      </c>
      <c r="BY26" s="7">
        <f t="shared" si="28"/>
        <v>0</v>
      </c>
      <c r="BZ26" s="180"/>
      <c r="CA26" s="7">
        <f t="shared" si="45"/>
        <v>8.8443238271244354E-2</v>
      </c>
      <c r="CB26" s="7">
        <f t="shared" si="46"/>
        <v>9.1407949115671822E-2</v>
      </c>
      <c r="CC26" s="7">
        <f t="shared" si="47"/>
        <v>8.2451951449231412E-2</v>
      </c>
      <c r="CD26" s="7">
        <f t="shared" si="48"/>
        <v>7.2267109318121983E-2</v>
      </c>
      <c r="CE26" s="7">
        <f t="shared" si="49"/>
        <v>4.8932714211475624E-2</v>
      </c>
      <c r="CF26" s="71">
        <f t="shared" si="29"/>
        <v>0</v>
      </c>
      <c r="CG26" s="174">
        <f t="shared" si="50"/>
        <v>0</v>
      </c>
      <c r="CH26" s="174">
        <f t="shared" si="51"/>
        <v>0</v>
      </c>
      <c r="CI26" s="174">
        <f t="shared" si="52"/>
        <v>0</v>
      </c>
      <c r="CJ26" s="174">
        <f t="shared" si="53"/>
        <v>0</v>
      </c>
      <c r="CK26" s="174">
        <f t="shared" si="54"/>
        <v>0</v>
      </c>
      <c r="CL26" s="71">
        <f t="shared" si="55"/>
        <v>0</v>
      </c>
      <c r="CM26" s="7">
        <f t="shared" si="56"/>
        <v>0</v>
      </c>
      <c r="CN26" s="7">
        <f t="shared" si="57"/>
        <v>0</v>
      </c>
      <c r="CO26" s="7">
        <f t="shared" si="58"/>
        <v>0</v>
      </c>
      <c r="CP26" s="7">
        <f t="shared" si="59"/>
        <v>0</v>
      </c>
      <c r="CQ26" s="7">
        <f t="shared" si="60"/>
        <v>0</v>
      </c>
      <c r="CR26" s="71">
        <f t="shared" si="61"/>
        <v>0</v>
      </c>
      <c r="CS26" s="7">
        <f t="shared" si="62"/>
        <v>0.38350296236574516</v>
      </c>
      <c r="CT26" s="7">
        <f t="shared" si="63"/>
        <v>0</v>
      </c>
      <c r="CU26" s="7">
        <f t="shared" si="64"/>
        <v>0</v>
      </c>
      <c r="CV26" s="93">
        <f t="shared" si="65"/>
        <v>0</v>
      </c>
      <c r="CW26" s="71">
        <f t="shared" si="66"/>
        <v>0</v>
      </c>
      <c r="CX26" s="16">
        <v>1859</v>
      </c>
      <c r="CY26" s="7">
        <f t="shared" si="67"/>
        <v>0.38350296236574516</v>
      </c>
      <c r="CZ26" s="7">
        <f t="shared" si="68"/>
        <v>0.38350296236574516</v>
      </c>
      <c r="DA26" s="7">
        <f t="shared" si="69"/>
        <v>0.38350296236574516</v>
      </c>
      <c r="DB26" s="92">
        <f t="shared" si="70"/>
        <v>0.38350296236574516</v>
      </c>
      <c r="DC26" s="93">
        <f t="shared" si="31"/>
        <v>0</v>
      </c>
      <c r="DD26" s="7">
        <f t="shared" si="71"/>
        <v>8.8443238271244354E-2</v>
      </c>
      <c r="DE26" s="7">
        <f t="shared" si="72"/>
        <v>9.1407949115671822E-2</v>
      </c>
      <c r="DF26" s="7">
        <f t="shared" si="73"/>
        <v>8.2451951449231412E-2</v>
      </c>
      <c r="DG26" s="7">
        <f t="shared" si="74"/>
        <v>7.2267109318121983E-2</v>
      </c>
      <c r="DH26" s="7">
        <f t="shared" si="75"/>
        <v>4.8932714211475624E-2</v>
      </c>
      <c r="DI26" s="71">
        <f t="shared" si="76"/>
        <v>0</v>
      </c>
      <c r="DJ26" s="16">
        <v>1859</v>
      </c>
      <c r="DK26" s="23">
        <f t="shared" si="77"/>
        <v>0.59346944919314892</v>
      </c>
      <c r="DL26" s="23">
        <f t="shared" si="78"/>
        <v>0.93225839601622895</v>
      </c>
      <c r="DM26" s="23">
        <f t="shared" si="79"/>
        <v>0.59346944919314892</v>
      </c>
      <c r="DN26" s="23">
        <f t="shared" si="80"/>
        <v>0.93225839601622895</v>
      </c>
    </row>
    <row r="27" spans="1:118">
      <c r="A27" s="16">
        <v>1860</v>
      </c>
      <c r="B27" s="9">
        <v>1350.0357948675914</v>
      </c>
      <c r="C27" s="9">
        <v>0</v>
      </c>
      <c r="D27" s="9">
        <v>0</v>
      </c>
      <c r="E27" s="9">
        <v>0</v>
      </c>
      <c r="F27" s="9">
        <v>0</v>
      </c>
      <c r="G27" s="9">
        <v>1350.0357948675914</v>
      </c>
      <c r="H27" s="9">
        <v>0</v>
      </c>
      <c r="I27" s="9">
        <v>0</v>
      </c>
      <c r="J27" s="9">
        <v>414296.93536158337</v>
      </c>
      <c r="K27" s="9">
        <v>1660659</v>
      </c>
      <c r="L27" s="9">
        <f t="shared" si="33"/>
        <v>249477.42755230507</v>
      </c>
      <c r="M27" s="40">
        <v>219.68100000000001</v>
      </c>
      <c r="N27" s="40">
        <f t="shared" si="34"/>
        <v>225.69737497630808</v>
      </c>
      <c r="O27" s="27">
        <f t="shared" si="35"/>
        <v>812.95184313431673</v>
      </c>
      <c r="P27" s="27">
        <f t="shared" si="0"/>
        <v>0.32586188302100982</v>
      </c>
      <c r="Q27" s="19">
        <v>1860</v>
      </c>
      <c r="R27" s="7">
        <f t="shared" si="1"/>
        <v>0.32586188302100982</v>
      </c>
      <c r="S27" s="7">
        <f t="shared" si="2"/>
        <v>0</v>
      </c>
      <c r="T27" s="7">
        <f t="shared" si="3"/>
        <v>0</v>
      </c>
      <c r="U27" s="7">
        <f t="shared" si="4"/>
        <v>0</v>
      </c>
      <c r="V27" s="7">
        <v>0</v>
      </c>
      <c r="W27" s="7"/>
      <c r="X27" s="7">
        <f t="shared" si="5"/>
        <v>0.32586188302100982</v>
      </c>
      <c r="Y27" s="7">
        <f t="shared" si="6"/>
        <v>0</v>
      </c>
      <c r="Z27" s="7">
        <f t="shared" si="7"/>
        <v>0</v>
      </c>
      <c r="AA27" s="71">
        <f t="shared" si="36"/>
        <v>0</v>
      </c>
      <c r="AB27" s="16">
        <v>1860</v>
      </c>
      <c r="AC27" s="9">
        <f t="shared" si="37"/>
        <v>0</v>
      </c>
      <c r="AD27" s="9">
        <f t="shared" si="37"/>
        <v>0</v>
      </c>
      <c r="AE27" s="9">
        <f t="shared" si="37"/>
        <v>0</v>
      </c>
      <c r="AF27" s="9">
        <f t="shared" si="37"/>
        <v>0</v>
      </c>
      <c r="AG27" s="9">
        <f t="shared" si="37"/>
        <v>0</v>
      </c>
      <c r="AH27" s="9">
        <f t="shared" si="38"/>
        <v>0</v>
      </c>
      <c r="AI27" s="9">
        <f t="shared" si="38"/>
        <v>0</v>
      </c>
      <c r="AJ27" s="9">
        <f t="shared" si="38"/>
        <v>0</v>
      </c>
      <c r="AK27" s="9">
        <f t="shared" si="38"/>
        <v>0</v>
      </c>
      <c r="AL27" s="9">
        <f t="shared" si="38"/>
        <v>0</v>
      </c>
      <c r="AM27" s="27">
        <f t="shared" si="39"/>
        <v>0</v>
      </c>
      <c r="AN27" s="27">
        <f t="shared" si="39"/>
        <v>0</v>
      </c>
      <c r="AO27" s="27">
        <f t="shared" si="39"/>
        <v>0</v>
      </c>
      <c r="AP27" s="27">
        <f t="shared" si="39"/>
        <v>0</v>
      </c>
      <c r="AQ27" s="27">
        <f t="shared" si="39"/>
        <v>0</v>
      </c>
      <c r="AR27" s="19">
        <v>1860</v>
      </c>
      <c r="AS27" s="27">
        <f t="shared" si="81"/>
        <v>311.34449847172345</v>
      </c>
      <c r="AT27" s="27">
        <f t="shared" si="81"/>
        <v>321.78109519764928</v>
      </c>
      <c r="AU27" s="27">
        <f t="shared" si="81"/>
        <v>290.25352275372609</v>
      </c>
      <c r="AV27" s="27">
        <f t="shared" si="81"/>
        <v>254.40008016946774</v>
      </c>
      <c r="AW27" s="27">
        <f t="shared" si="81"/>
        <v>172.256598275025</v>
      </c>
      <c r="AX27" s="157">
        <f t="shared" si="41"/>
        <v>1350.0357948675917</v>
      </c>
      <c r="AY27" s="27">
        <f t="shared" si="42"/>
        <v>0</v>
      </c>
      <c r="AZ27" s="27">
        <f t="shared" si="42"/>
        <v>0</v>
      </c>
      <c r="BA27" s="27">
        <f t="shared" si="42"/>
        <v>0</v>
      </c>
      <c r="BB27" s="27">
        <f t="shared" si="42"/>
        <v>0</v>
      </c>
      <c r="BC27" s="27">
        <f t="shared" si="42"/>
        <v>0</v>
      </c>
      <c r="BD27" s="27">
        <f t="shared" si="43"/>
        <v>0</v>
      </c>
      <c r="BE27" s="27">
        <f t="shared" si="43"/>
        <v>0</v>
      </c>
      <c r="BF27" s="27">
        <f t="shared" si="43"/>
        <v>0</v>
      </c>
      <c r="BG27" s="27">
        <f t="shared" si="43"/>
        <v>0</v>
      </c>
      <c r="BH27" s="27">
        <f t="shared" si="43"/>
        <v>0</v>
      </c>
      <c r="BI27" s="4"/>
      <c r="BJ27" s="7">
        <f t="shared" si="14"/>
        <v>0</v>
      </c>
      <c r="BK27" s="7">
        <f t="shared" si="15"/>
        <v>0</v>
      </c>
      <c r="BL27" s="7">
        <f t="shared" si="16"/>
        <v>0</v>
      </c>
      <c r="BM27" s="7">
        <f t="shared" si="17"/>
        <v>0</v>
      </c>
      <c r="BN27" s="7">
        <f t="shared" si="18"/>
        <v>0</v>
      </c>
      <c r="BO27" s="71">
        <f t="shared" si="44"/>
        <v>0</v>
      </c>
      <c r="BP27" s="7">
        <f t="shared" si="19"/>
        <v>0</v>
      </c>
      <c r="BQ27" s="7">
        <f t="shared" si="20"/>
        <v>0</v>
      </c>
      <c r="BR27" s="7">
        <f t="shared" si="21"/>
        <v>0</v>
      </c>
      <c r="BS27" s="7">
        <f t="shared" si="22"/>
        <v>0</v>
      </c>
      <c r="BT27" s="7">
        <f t="shared" si="23"/>
        <v>0</v>
      </c>
      <c r="BU27" s="7">
        <f t="shared" si="24"/>
        <v>0</v>
      </c>
      <c r="BV27" s="7">
        <f t="shared" si="25"/>
        <v>0</v>
      </c>
      <c r="BW27" s="7">
        <f t="shared" si="26"/>
        <v>0</v>
      </c>
      <c r="BX27" s="7">
        <f t="shared" si="27"/>
        <v>0</v>
      </c>
      <c r="BY27" s="7">
        <f t="shared" si="28"/>
        <v>0</v>
      </c>
      <c r="BZ27" s="180"/>
      <c r="CA27" s="7">
        <f t="shared" si="45"/>
        <v>7.5150084853993243E-2</v>
      </c>
      <c r="CB27" s="7">
        <f t="shared" si="46"/>
        <v>7.766919514304646E-2</v>
      </c>
      <c r="CC27" s="7">
        <f t="shared" si="47"/>
        <v>7.0059297566467227E-2</v>
      </c>
      <c r="CD27" s="7">
        <f t="shared" si="48"/>
        <v>6.1405252719872655E-2</v>
      </c>
      <c r="CE27" s="7">
        <f t="shared" si="49"/>
        <v>4.1578052737630239E-2</v>
      </c>
      <c r="CF27" s="71">
        <f t="shared" si="29"/>
        <v>0</v>
      </c>
      <c r="CG27" s="174">
        <f t="shared" si="50"/>
        <v>0</v>
      </c>
      <c r="CH27" s="174">
        <f t="shared" si="51"/>
        <v>0</v>
      </c>
      <c r="CI27" s="174">
        <f t="shared" si="52"/>
        <v>0</v>
      </c>
      <c r="CJ27" s="174">
        <f t="shared" si="53"/>
        <v>0</v>
      </c>
      <c r="CK27" s="174">
        <f t="shared" si="54"/>
        <v>0</v>
      </c>
      <c r="CL27" s="71">
        <f t="shared" si="55"/>
        <v>0</v>
      </c>
      <c r="CM27" s="7">
        <f t="shared" si="56"/>
        <v>0</v>
      </c>
      <c r="CN27" s="7">
        <f t="shared" si="57"/>
        <v>0</v>
      </c>
      <c r="CO27" s="7">
        <f t="shared" si="58"/>
        <v>0</v>
      </c>
      <c r="CP27" s="7">
        <f t="shared" si="59"/>
        <v>0</v>
      </c>
      <c r="CQ27" s="7">
        <f t="shared" si="60"/>
        <v>0</v>
      </c>
      <c r="CR27" s="71">
        <f t="shared" si="61"/>
        <v>0</v>
      </c>
      <c r="CS27" s="7">
        <f t="shared" si="62"/>
        <v>0.32586188302100982</v>
      </c>
      <c r="CT27" s="7">
        <f t="shared" si="63"/>
        <v>0</v>
      </c>
      <c r="CU27" s="7">
        <f t="shared" si="64"/>
        <v>0</v>
      </c>
      <c r="CV27" s="93">
        <f t="shared" si="65"/>
        <v>0</v>
      </c>
      <c r="CW27" s="71">
        <f t="shared" si="66"/>
        <v>0</v>
      </c>
      <c r="CX27" s="16">
        <v>1860</v>
      </c>
      <c r="CY27" s="7">
        <f t="shared" si="67"/>
        <v>0.32586188302100982</v>
      </c>
      <c r="CZ27" s="7">
        <f t="shared" si="68"/>
        <v>0.32586188302100982</v>
      </c>
      <c r="DA27" s="7">
        <f t="shared" si="69"/>
        <v>0.32586188302100982</v>
      </c>
      <c r="DB27" s="92">
        <f t="shared" si="70"/>
        <v>0.32586188302100982</v>
      </c>
      <c r="DC27" s="93">
        <f t="shared" si="31"/>
        <v>0</v>
      </c>
      <c r="DD27" s="7">
        <f t="shared" si="71"/>
        <v>7.5150084853993243E-2</v>
      </c>
      <c r="DE27" s="7">
        <f t="shared" si="72"/>
        <v>7.766919514304646E-2</v>
      </c>
      <c r="DF27" s="7">
        <f t="shared" si="73"/>
        <v>7.0059297566467227E-2</v>
      </c>
      <c r="DG27" s="7">
        <f t="shared" si="74"/>
        <v>6.1405252719872655E-2</v>
      </c>
      <c r="DH27" s="7">
        <f t="shared" si="75"/>
        <v>4.1578052737630239E-2</v>
      </c>
      <c r="DI27" s="71">
        <f t="shared" si="76"/>
        <v>0</v>
      </c>
      <c r="DJ27" s="16">
        <v>1860</v>
      </c>
      <c r="DK27" s="23">
        <f t="shared" si="77"/>
        <v>0.59346944919314915</v>
      </c>
      <c r="DL27" s="23">
        <f t="shared" si="78"/>
        <v>0.93225839601622873</v>
      </c>
      <c r="DM27" s="23">
        <f t="shared" si="79"/>
        <v>0.59346944919314915</v>
      </c>
      <c r="DN27" s="23">
        <f t="shared" si="80"/>
        <v>0.93225839601622873</v>
      </c>
    </row>
    <row r="28" spans="1:118">
      <c r="A28" s="16">
        <v>1861</v>
      </c>
      <c r="B28" s="9">
        <v>1396.6467164505866</v>
      </c>
      <c r="C28" s="9">
        <v>0</v>
      </c>
      <c r="D28" s="9">
        <v>0</v>
      </c>
      <c r="E28" s="9">
        <v>0</v>
      </c>
      <c r="F28" s="9">
        <v>0</v>
      </c>
      <c r="G28" s="9">
        <v>1396.6467164505866</v>
      </c>
      <c r="H28" s="9">
        <v>0</v>
      </c>
      <c r="I28" s="9">
        <v>0</v>
      </c>
      <c r="J28" s="9">
        <v>416960.45197596244</v>
      </c>
      <c r="K28" s="9">
        <v>1687416</v>
      </c>
      <c r="L28" s="9">
        <f t="shared" si="33"/>
        <v>247099.97533267579</v>
      </c>
      <c r="M28" s="40">
        <v>217.827</v>
      </c>
      <c r="N28" s="40">
        <f t="shared" si="34"/>
        <v>223.79259971943071</v>
      </c>
      <c r="O28" s="27">
        <f t="shared" si="35"/>
        <v>827.68369889261839</v>
      </c>
      <c r="P28" s="27">
        <f t="shared" si="0"/>
        <v>0.33495903744154198</v>
      </c>
      <c r="Q28" s="19">
        <v>1861</v>
      </c>
      <c r="R28" s="7">
        <f t="shared" si="1"/>
        <v>0.33495903744154198</v>
      </c>
      <c r="S28" s="7">
        <f t="shared" si="2"/>
        <v>0</v>
      </c>
      <c r="T28" s="7">
        <f t="shared" si="3"/>
        <v>0</v>
      </c>
      <c r="U28" s="7">
        <f t="shared" si="4"/>
        <v>0</v>
      </c>
      <c r="V28" s="7">
        <v>0</v>
      </c>
      <c r="W28" s="7"/>
      <c r="X28" s="7">
        <f t="shared" si="5"/>
        <v>0.33495903744154198</v>
      </c>
      <c r="Y28" s="7">
        <f t="shared" si="6"/>
        <v>0</v>
      </c>
      <c r="Z28" s="7">
        <f t="shared" si="7"/>
        <v>0</v>
      </c>
      <c r="AA28" s="71">
        <f t="shared" si="36"/>
        <v>0</v>
      </c>
      <c r="AB28" s="16">
        <v>1861</v>
      </c>
      <c r="AC28" s="9">
        <f t="shared" si="37"/>
        <v>0</v>
      </c>
      <c r="AD28" s="9">
        <f t="shared" si="37"/>
        <v>0</v>
      </c>
      <c r="AE28" s="9">
        <f t="shared" si="37"/>
        <v>0</v>
      </c>
      <c r="AF28" s="9">
        <f t="shared" si="37"/>
        <v>0</v>
      </c>
      <c r="AG28" s="9">
        <f t="shared" si="37"/>
        <v>0</v>
      </c>
      <c r="AH28" s="9">
        <f t="shared" si="38"/>
        <v>0</v>
      </c>
      <c r="AI28" s="9">
        <f t="shared" si="38"/>
        <v>0</v>
      </c>
      <c r="AJ28" s="9">
        <f t="shared" si="38"/>
        <v>0</v>
      </c>
      <c r="AK28" s="9">
        <f t="shared" si="38"/>
        <v>0</v>
      </c>
      <c r="AL28" s="9">
        <f t="shared" si="38"/>
        <v>0</v>
      </c>
      <c r="AM28" s="27">
        <f t="shared" si="39"/>
        <v>0</v>
      </c>
      <c r="AN28" s="27">
        <f t="shared" si="39"/>
        <v>0</v>
      </c>
      <c r="AO28" s="27">
        <f t="shared" si="39"/>
        <v>0</v>
      </c>
      <c r="AP28" s="27">
        <f t="shared" si="39"/>
        <v>0</v>
      </c>
      <c r="AQ28" s="27">
        <f t="shared" si="39"/>
        <v>0</v>
      </c>
      <c r="AR28" s="19">
        <v>1861</v>
      </c>
      <c r="AS28" s="27">
        <f t="shared" si="81"/>
        <v>322.09388308710379</v>
      </c>
      <c r="AT28" s="27">
        <f t="shared" si="81"/>
        <v>332.89081054902556</v>
      </c>
      <c r="AU28" s="27">
        <f t="shared" si="81"/>
        <v>300.27472681342215</v>
      </c>
      <c r="AV28" s="27">
        <f t="shared" si="81"/>
        <v>263.18341927245035</v>
      </c>
      <c r="AW28" s="27">
        <f t="shared" si="81"/>
        <v>178.2038767285849</v>
      </c>
      <c r="AX28" s="157">
        <f t="shared" si="41"/>
        <v>1396.6467164505866</v>
      </c>
      <c r="AY28" s="27">
        <f t="shared" si="42"/>
        <v>0</v>
      </c>
      <c r="AZ28" s="27">
        <f t="shared" si="42"/>
        <v>0</v>
      </c>
      <c r="BA28" s="27">
        <f t="shared" si="42"/>
        <v>0</v>
      </c>
      <c r="BB28" s="27">
        <f t="shared" si="42"/>
        <v>0</v>
      </c>
      <c r="BC28" s="27">
        <f t="shared" si="42"/>
        <v>0</v>
      </c>
      <c r="BD28" s="27">
        <f t="shared" si="43"/>
        <v>0</v>
      </c>
      <c r="BE28" s="27">
        <f t="shared" si="43"/>
        <v>0</v>
      </c>
      <c r="BF28" s="27">
        <f t="shared" si="43"/>
        <v>0</v>
      </c>
      <c r="BG28" s="27">
        <f t="shared" si="43"/>
        <v>0</v>
      </c>
      <c r="BH28" s="27">
        <f t="shared" si="43"/>
        <v>0</v>
      </c>
      <c r="BI28" s="4"/>
      <c r="BJ28" s="7">
        <f t="shared" si="14"/>
        <v>0</v>
      </c>
      <c r="BK28" s="7">
        <f t="shared" si="15"/>
        <v>0</v>
      </c>
      <c r="BL28" s="7">
        <f t="shared" si="16"/>
        <v>0</v>
      </c>
      <c r="BM28" s="7">
        <f t="shared" si="17"/>
        <v>0</v>
      </c>
      <c r="BN28" s="7">
        <f t="shared" si="18"/>
        <v>0</v>
      </c>
      <c r="BO28" s="71">
        <f t="shared" si="44"/>
        <v>0</v>
      </c>
      <c r="BP28" s="7">
        <f t="shared" si="19"/>
        <v>0</v>
      </c>
      <c r="BQ28" s="7">
        <f t="shared" si="20"/>
        <v>0</v>
      </c>
      <c r="BR28" s="7">
        <f t="shared" si="21"/>
        <v>0</v>
      </c>
      <c r="BS28" s="7">
        <f t="shared" si="22"/>
        <v>0</v>
      </c>
      <c r="BT28" s="7">
        <f t="shared" si="23"/>
        <v>0</v>
      </c>
      <c r="BU28" s="7">
        <f t="shared" si="24"/>
        <v>0</v>
      </c>
      <c r="BV28" s="7">
        <f t="shared" si="25"/>
        <v>0</v>
      </c>
      <c r="BW28" s="7">
        <f t="shared" si="26"/>
        <v>0</v>
      </c>
      <c r="BX28" s="7">
        <f t="shared" si="27"/>
        <v>0</v>
      </c>
      <c r="BY28" s="7">
        <f t="shared" si="28"/>
        <v>0</v>
      </c>
      <c r="BZ28" s="180"/>
      <c r="CA28" s="7">
        <f t="shared" si="45"/>
        <v>7.724806550854188E-2</v>
      </c>
      <c r="CB28" s="7">
        <f t="shared" si="46"/>
        <v>7.9837502327011228E-2</v>
      </c>
      <c r="CC28" s="7">
        <f t="shared" si="47"/>
        <v>7.2015157646349845E-2</v>
      </c>
      <c r="CD28" s="7">
        <f t="shared" si="48"/>
        <v>6.3119516017702021E-2</v>
      </c>
      <c r="CE28" s="7">
        <f t="shared" si="49"/>
        <v>4.2738795941937024E-2</v>
      </c>
      <c r="CF28" s="71">
        <f t="shared" si="29"/>
        <v>0</v>
      </c>
      <c r="CG28" s="174">
        <f t="shared" si="50"/>
        <v>0</v>
      </c>
      <c r="CH28" s="174">
        <f t="shared" si="51"/>
        <v>0</v>
      </c>
      <c r="CI28" s="174">
        <f t="shared" si="52"/>
        <v>0</v>
      </c>
      <c r="CJ28" s="174">
        <f t="shared" si="53"/>
        <v>0</v>
      </c>
      <c r="CK28" s="174">
        <f t="shared" si="54"/>
        <v>0</v>
      </c>
      <c r="CL28" s="71">
        <f t="shared" si="55"/>
        <v>0</v>
      </c>
      <c r="CM28" s="7">
        <f t="shared" si="56"/>
        <v>0</v>
      </c>
      <c r="CN28" s="7">
        <f t="shared" si="57"/>
        <v>0</v>
      </c>
      <c r="CO28" s="7">
        <f t="shared" si="58"/>
        <v>0</v>
      </c>
      <c r="CP28" s="7">
        <f t="shared" si="59"/>
        <v>0</v>
      </c>
      <c r="CQ28" s="7">
        <f t="shared" si="60"/>
        <v>0</v>
      </c>
      <c r="CR28" s="71">
        <f t="shared" si="61"/>
        <v>0</v>
      </c>
      <c r="CS28" s="7">
        <f t="shared" si="62"/>
        <v>0.33495903744154204</v>
      </c>
      <c r="CT28" s="7">
        <f t="shared" si="63"/>
        <v>0</v>
      </c>
      <c r="CU28" s="7">
        <f t="shared" si="64"/>
        <v>0</v>
      </c>
      <c r="CV28" s="93">
        <f t="shared" si="65"/>
        <v>0</v>
      </c>
      <c r="CW28" s="71">
        <f t="shared" si="66"/>
        <v>0</v>
      </c>
      <c r="CX28" s="16">
        <v>1861</v>
      </c>
      <c r="CY28" s="7">
        <f t="shared" si="67"/>
        <v>0.33495903744154204</v>
      </c>
      <c r="CZ28" s="7">
        <f t="shared" si="68"/>
        <v>0.33495903744154204</v>
      </c>
      <c r="DA28" s="7">
        <f t="shared" si="69"/>
        <v>0.33495903744154204</v>
      </c>
      <c r="DB28" s="92">
        <f t="shared" si="70"/>
        <v>0.33495903744154198</v>
      </c>
      <c r="DC28" s="93">
        <f t="shared" si="31"/>
        <v>0</v>
      </c>
      <c r="DD28" s="7">
        <f t="shared" si="71"/>
        <v>7.724806550854188E-2</v>
      </c>
      <c r="DE28" s="7">
        <f t="shared" si="72"/>
        <v>7.9837502327011228E-2</v>
      </c>
      <c r="DF28" s="7">
        <f t="shared" si="73"/>
        <v>7.2015157646349845E-2</v>
      </c>
      <c r="DG28" s="7">
        <f t="shared" si="74"/>
        <v>6.3119516017702021E-2</v>
      </c>
      <c r="DH28" s="7">
        <f t="shared" si="75"/>
        <v>4.2738795941937024E-2</v>
      </c>
      <c r="DI28" s="71">
        <f t="shared" si="76"/>
        <v>0</v>
      </c>
      <c r="DJ28" s="16">
        <v>1861</v>
      </c>
      <c r="DK28" s="23">
        <f t="shared" si="77"/>
        <v>0.59346944919314881</v>
      </c>
      <c r="DL28" s="23">
        <f t="shared" si="78"/>
        <v>0.93225839601622906</v>
      </c>
      <c r="DM28" s="23">
        <f t="shared" si="79"/>
        <v>0.59346944919314881</v>
      </c>
      <c r="DN28" s="23">
        <f t="shared" si="80"/>
        <v>0.93225839601622906</v>
      </c>
    </row>
    <row r="29" spans="1:118">
      <c r="A29" s="16">
        <v>1862</v>
      </c>
      <c r="B29" s="9">
        <v>1344.1265885181645</v>
      </c>
      <c r="C29" s="9">
        <v>0</v>
      </c>
      <c r="D29" s="9">
        <v>0</v>
      </c>
      <c r="E29" s="9">
        <v>0</v>
      </c>
      <c r="F29" s="9">
        <v>0</v>
      </c>
      <c r="G29" s="9">
        <v>1344.1265885181645</v>
      </c>
      <c r="H29" s="9">
        <v>0</v>
      </c>
      <c r="I29" s="9">
        <v>0</v>
      </c>
      <c r="J29" s="9">
        <v>417996.59264260303</v>
      </c>
      <c r="K29" s="9">
        <v>1714521</v>
      </c>
      <c r="L29" s="9">
        <f t="shared" si="33"/>
        <v>243797.88444854453</v>
      </c>
      <c r="M29" s="40">
        <v>215.15100000000001</v>
      </c>
      <c r="N29" s="40">
        <f t="shared" si="34"/>
        <v>221.04331245545887</v>
      </c>
      <c r="O29" s="27">
        <f t="shared" si="35"/>
        <v>783.96624393528248</v>
      </c>
      <c r="P29" s="27">
        <f t="shared" si="0"/>
        <v>0.32156400606533758</v>
      </c>
      <c r="Q29" s="19">
        <v>1862</v>
      </c>
      <c r="R29" s="7">
        <f t="shared" si="1"/>
        <v>0.32156400606533758</v>
      </c>
      <c r="S29" s="7">
        <f t="shared" si="2"/>
        <v>0</v>
      </c>
      <c r="T29" s="7">
        <f t="shared" si="3"/>
        <v>0</v>
      </c>
      <c r="U29" s="7">
        <f t="shared" si="4"/>
        <v>0</v>
      </c>
      <c r="V29" s="7">
        <v>0</v>
      </c>
      <c r="W29" s="7"/>
      <c r="X29" s="7">
        <f t="shared" si="5"/>
        <v>0.32156400606533758</v>
      </c>
      <c r="Y29" s="7">
        <f t="shared" si="6"/>
        <v>0</v>
      </c>
      <c r="Z29" s="7">
        <f t="shared" si="7"/>
        <v>0</v>
      </c>
      <c r="AA29" s="71">
        <f t="shared" si="36"/>
        <v>0</v>
      </c>
      <c r="AB29" s="16">
        <v>1862</v>
      </c>
      <c r="AC29" s="9">
        <f t="shared" si="37"/>
        <v>0</v>
      </c>
      <c r="AD29" s="9">
        <f t="shared" si="37"/>
        <v>0</v>
      </c>
      <c r="AE29" s="9">
        <f t="shared" si="37"/>
        <v>0</v>
      </c>
      <c r="AF29" s="9">
        <f t="shared" si="37"/>
        <v>0</v>
      </c>
      <c r="AG29" s="9">
        <f t="shared" si="37"/>
        <v>0</v>
      </c>
      <c r="AH29" s="9">
        <f t="shared" si="38"/>
        <v>0</v>
      </c>
      <c r="AI29" s="9">
        <f t="shared" si="38"/>
        <v>0</v>
      </c>
      <c r="AJ29" s="9">
        <f t="shared" si="38"/>
        <v>0</v>
      </c>
      <c r="AK29" s="9">
        <f t="shared" si="38"/>
        <v>0</v>
      </c>
      <c r="AL29" s="9">
        <f t="shared" si="38"/>
        <v>0</v>
      </c>
      <c r="AM29" s="27">
        <f t="shared" si="39"/>
        <v>0</v>
      </c>
      <c r="AN29" s="27">
        <f t="shared" si="39"/>
        <v>0</v>
      </c>
      <c r="AO29" s="27">
        <f t="shared" si="39"/>
        <v>0</v>
      </c>
      <c r="AP29" s="27">
        <f t="shared" si="39"/>
        <v>0</v>
      </c>
      <c r="AQ29" s="27">
        <f t="shared" si="39"/>
        <v>0</v>
      </c>
      <c r="AR29" s="19">
        <v>1862</v>
      </c>
      <c r="AS29" s="27">
        <f t="shared" si="81"/>
        <v>309.9817206148528</v>
      </c>
      <c r="AT29" s="27">
        <f t="shared" si="81"/>
        <v>320.3726355863588</v>
      </c>
      <c r="AU29" s="27">
        <f t="shared" si="81"/>
        <v>288.9830616547535</v>
      </c>
      <c r="AV29" s="27">
        <f t="shared" si="81"/>
        <v>253.28655223580313</v>
      </c>
      <c r="AW29" s="27">
        <f t="shared" si="81"/>
        <v>171.50261842639637</v>
      </c>
      <c r="AX29" s="157">
        <f t="shared" si="41"/>
        <v>1344.1265885181647</v>
      </c>
      <c r="AY29" s="27">
        <f t="shared" si="42"/>
        <v>0</v>
      </c>
      <c r="AZ29" s="27">
        <f t="shared" si="42"/>
        <v>0</v>
      </c>
      <c r="BA29" s="27">
        <f t="shared" si="42"/>
        <v>0</v>
      </c>
      <c r="BB29" s="27">
        <f t="shared" si="42"/>
        <v>0</v>
      </c>
      <c r="BC29" s="27">
        <f t="shared" si="42"/>
        <v>0</v>
      </c>
      <c r="BD29" s="27">
        <f t="shared" si="43"/>
        <v>0</v>
      </c>
      <c r="BE29" s="27">
        <f t="shared" si="43"/>
        <v>0</v>
      </c>
      <c r="BF29" s="27">
        <f t="shared" si="43"/>
        <v>0</v>
      </c>
      <c r="BG29" s="27">
        <f t="shared" si="43"/>
        <v>0</v>
      </c>
      <c r="BH29" s="27">
        <f t="shared" si="43"/>
        <v>0</v>
      </c>
      <c r="BI29" s="4"/>
      <c r="BJ29" s="7">
        <f t="shared" si="14"/>
        <v>0</v>
      </c>
      <c r="BK29" s="7">
        <f t="shared" si="15"/>
        <v>0</v>
      </c>
      <c r="BL29" s="7">
        <f t="shared" si="16"/>
        <v>0</v>
      </c>
      <c r="BM29" s="7">
        <f t="shared" si="17"/>
        <v>0</v>
      </c>
      <c r="BN29" s="7">
        <f t="shared" si="18"/>
        <v>0</v>
      </c>
      <c r="BO29" s="71">
        <f t="shared" si="44"/>
        <v>0</v>
      </c>
      <c r="BP29" s="7">
        <f t="shared" si="19"/>
        <v>0</v>
      </c>
      <c r="BQ29" s="7">
        <f t="shared" si="20"/>
        <v>0</v>
      </c>
      <c r="BR29" s="7">
        <f t="shared" si="21"/>
        <v>0</v>
      </c>
      <c r="BS29" s="7">
        <f t="shared" si="22"/>
        <v>0</v>
      </c>
      <c r="BT29" s="7">
        <f t="shared" si="23"/>
        <v>0</v>
      </c>
      <c r="BU29" s="7">
        <f t="shared" si="24"/>
        <v>0</v>
      </c>
      <c r="BV29" s="7">
        <f t="shared" si="25"/>
        <v>0</v>
      </c>
      <c r="BW29" s="7">
        <f t="shared" si="26"/>
        <v>0</v>
      </c>
      <c r="BX29" s="7">
        <f t="shared" si="27"/>
        <v>0</v>
      </c>
      <c r="BY29" s="7">
        <f t="shared" si="28"/>
        <v>0</v>
      </c>
      <c r="BZ29" s="180"/>
      <c r="CA29" s="7">
        <f t="shared" si="45"/>
        <v>7.4158910878944537E-2</v>
      </c>
      <c r="CB29" s="7">
        <f t="shared" si="46"/>
        <v>7.6644795968536752E-2</v>
      </c>
      <c r="CC29" s="7">
        <f t="shared" si="47"/>
        <v>6.9135267306315307E-2</v>
      </c>
      <c r="CD29" s="7">
        <f t="shared" si="48"/>
        <v>6.0595362903440968E-2</v>
      </c>
      <c r="CE29" s="7">
        <f t="shared" si="49"/>
        <v>4.102966900810006E-2</v>
      </c>
      <c r="CF29" s="71">
        <f t="shared" si="29"/>
        <v>0</v>
      </c>
      <c r="CG29" s="174">
        <f t="shared" si="50"/>
        <v>0</v>
      </c>
      <c r="CH29" s="174">
        <f t="shared" si="51"/>
        <v>0</v>
      </c>
      <c r="CI29" s="174">
        <f t="shared" si="52"/>
        <v>0</v>
      </c>
      <c r="CJ29" s="174">
        <f t="shared" si="53"/>
        <v>0</v>
      </c>
      <c r="CK29" s="174">
        <f t="shared" si="54"/>
        <v>0</v>
      </c>
      <c r="CL29" s="71">
        <f t="shared" si="55"/>
        <v>0</v>
      </c>
      <c r="CM29" s="7">
        <f t="shared" si="56"/>
        <v>0</v>
      </c>
      <c r="CN29" s="7">
        <f t="shared" si="57"/>
        <v>0</v>
      </c>
      <c r="CO29" s="7">
        <f t="shared" si="58"/>
        <v>0</v>
      </c>
      <c r="CP29" s="7">
        <f t="shared" si="59"/>
        <v>0</v>
      </c>
      <c r="CQ29" s="7">
        <f t="shared" si="60"/>
        <v>0</v>
      </c>
      <c r="CR29" s="71">
        <f t="shared" si="61"/>
        <v>0</v>
      </c>
      <c r="CS29" s="7">
        <f t="shared" si="62"/>
        <v>0.32156400606533764</v>
      </c>
      <c r="CT29" s="7">
        <f t="shared" si="63"/>
        <v>0</v>
      </c>
      <c r="CU29" s="7">
        <f t="shared" si="64"/>
        <v>0</v>
      </c>
      <c r="CV29" s="93">
        <f t="shared" si="65"/>
        <v>0</v>
      </c>
      <c r="CW29" s="71">
        <f t="shared" si="66"/>
        <v>0</v>
      </c>
      <c r="CX29" s="16">
        <v>1862</v>
      </c>
      <c r="CY29" s="7">
        <f t="shared" si="67"/>
        <v>0.32156400606533764</v>
      </c>
      <c r="CZ29" s="7">
        <f t="shared" si="68"/>
        <v>0.32156400606533764</v>
      </c>
      <c r="DA29" s="7">
        <f t="shared" si="69"/>
        <v>0.32156400606533764</v>
      </c>
      <c r="DB29" s="92">
        <f t="shared" si="70"/>
        <v>0.32156400606533758</v>
      </c>
      <c r="DC29" s="93">
        <f t="shared" si="31"/>
        <v>0</v>
      </c>
      <c r="DD29" s="7">
        <f t="shared" si="71"/>
        <v>7.4158910878944537E-2</v>
      </c>
      <c r="DE29" s="7">
        <f t="shared" si="72"/>
        <v>7.6644795968536752E-2</v>
      </c>
      <c r="DF29" s="7">
        <f t="shared" si="73"/>
        <v>6.9135267306315307E-2</v>
      </c>
      <c r="DG29" s="7">
        <f t="shared" si="74"/>
        <v>6.0595362903440968E-2</v>
      </c>
      <c r="DH29" s="7">
        <f t="shared" si="75"/>
        <v>4.102966900810006E-2</v>
      </c>
      <c r="DI29" s="71">
        <f t="shared" si="76"/>
        <v>0</v>
      </c>
      <c r="DJ29" s="16">
        <v>1862</v>
      </c>
      <c r="DK29" s="23">
        <f t="shared" si="77"/>
        <v>0.59346944919314892</v>
      </c>
      <c r="DL29" s="23">
        <f t="shared" si="78"/>
        <v>0.93225839601622895</v>
      </c>
      <c r="DM29" s="23">
        <f t="shared" si="79"/>
        <v>0.59346944919314892</v>
      </c>
      <c r="DN29" s="23">
        <f t="shared" si="80"/>
        <v>0.93225839601622895</v>
      </c>
    </row>
    <row r="30" spans="1:118">
      <c r="A30" s="16">
        <v>1863</v>
      </c>
      <c r="B30" s="9">
        <v>1425.6067732081169</v>
      </c>
      <c r="C30" s="9">
        <v>0</v>
      </c>
      <c r="D30" s="9">
        <v>0</v>
      </c>
      <c r="E30" s="9">
        <v>0</v>
      </c>
      <c r="F30" s="9">
        <v>0</v>
      </c>
      <c r="G30" s="9">
        <v>1425.6067732081169</v>
      </c>
      <c r="H30" s="9">
        <v>0</v>
      </c>
      <c r="I30" s="9">
        <v>0</v>
      </c>
      <c r="J30" s="9">
        <v>436519.18269556097</v>
      </c>
      <c r="K30" s="9">
        <v>1741983</v>
      </c>
      <c r="L30" s="9">
        <f t="shared" si="33"/>
        <v>250587.51015110995</v>
      </c>
      <c r="M30" s="40">
        <v>221.38399999999999</v>
      </c>
      <c r="N30" s="40">
        <f t="shared" si="34"/>
        <v>227.44701481582379</v>
      </c>
      <c r="O30" s="27">
        <f t="shared" si="35"/>
        <v>818.38156469271917</v>
      </c>
      <c r="P30" s="27">
        <f t="shared" si="0"/>
        <v>0.3265851375430549</v>
      </c>
      <c r="Q30" s="19">
        <v>1863</v>
      </c>
      <c r="R30" s="7">
        <f t="shared" si="1"/>
        <v>0.3265851375430549</v>
      </c>
      <c r="S30" s="7">
        <f t="shared" si="2"/>
        <v>0</v>
      </c>
      <c r="T30" s="7">
        <f t="shared" si="3"/>
        <v>0</v>
      </c>
      <c r="U30" s="7">
        <f t="shared" si="4"/>
        <v>0</v>
      </c>
      <c r="V30" s="7">
        <v>0</v>
      </c>
      <c r="W30" s="7"/>
      <c r="X30" s="7">
        <f t="shared" si="5"/>
        <v>0.3265851375430549</v>
      </c>
      <c r="Y30" s="7">
        <f t="shared" si="6"/>
        <v>0</v>
      </c>
      <c r="Z30" s="7">
        <f t="shared" si="7"/>
        <v>0</v>
      </c>
      <c r="AA30" s="71">
        <f t="shared" si="36"/>
        <v>0</v>
      </c>
      <c r="AB30" s="16">
        <v>1863</v>
      </c>
      <c r="AC30" s="9">
        <f t="shared" si="37"/>
        <v>0</v>
      </c>
      <c r="AD30" s="9">
        <f t="shared" si="37"/>
        <v>0</v>
      </c>
      <c r="AE30" s="9">
        <f t="shared" si="37"/>
        <v>0</v>
      </c>
      <c r="AF30" s="9">
        <f t="shared" si="37"/>
        <v>0</v>
      </c>
      <c r="AG30" s="9">
        <f t="shared" si="37"/>
        <v>0</v>
      </c>
      <c r="AH30" s="9">
        <f t="shared" si="38"/>
        <v>0</v>
      </c>
      <c r="AI30" s="9">
        <f t="shared" si="38"/>
        <v>0</v>
      </c>
      <c r="AJ30" s="9">
        <f t="shared" si="38"/>
        <v>0</v>
      </c>
      <c r="AK30" s="9">
        <f t="shared" si="38"/>
        <v>0</v>
      </c>
      <c r="AL30" s="9">
        <f t="shared" si="38"/>
        <v>0</v>
      </c>
      <c r="AM30" s="27">
        <f t="shared" si="39"/>
        <v>0</v>
      </c>
      <c r="AN30" s="27">
        <f t="shared" si="39"/>
        <v>0</v>
      </c>
      <c r="AO30" s="27">
        <f t="shared" si="39"/>
        <v>0</v>
      </c>
      <c r="AP30" s="27">
        <f t="shared" si="39"/>
        <v>0</v>
      </c>
      <c r="AQ30" s="27">
        <f t="shared" si="39"/>
        <v>0</v>
      </c>
      <c r="AR30" s="19">
        <v>1863</v>
      </c>
      <c r="AS30" s="27">
        <f t="shared" si="81"/>
        <v>328.77263514772619</v>
      </c>
      <c r="AT30" s="27">
        <f t="shared" si="81"/>
        <v>339.79344143914807</v>
      </c>
      <c r="AU30" s="27">
        <f t="shared" si="81"/>
        <v>306.50104949684805</v>
      </c>
      <c r="AV30" s="27">
        <f t="shared" si="81"/>
        <v>268.6406381023782</v>
      </c>
      <c r="AW30" s="27">
        <f t="shared" si="81"/>
        <v>181.89900902201651</v>
      </c>
      <c r="AX30" s="157">
        <f t="shared" si="41"/>
        <v>1425.6067732081171</v>
      </c>
      <c r="AY30" s="27">
        <f t="shared" si="42"/>
        <v>0</v>
      </c>
      <c r="AZ30" s="27">
        <f t="shared" si="42"/>
        <v>0</v>
      </c>
      <c r="BA30" s="27">
        <f t="shared" si="42"/>
        <v>0</v>
      </c>
      <c r="BB30" s="27">
        <f t="shared" si="42"/>
        <v>0</v>
      </c>
      <c r="BC30" s="27">
        <f t="shared" si="42"/>
        <v>0</v>
      </c>
      <c r="BD30" s="27">
        <f t="shared" si="43"/>
        <v>0</v>
      </c>
      <c r="BE30" s="27">
        <f t="shared" si="43"/>
        <v>0</v>
      </c>
      <c r="BF30" s="27">
        <f t="shared" si="43"/>
        <v>0</v>
      </c>
      <c r="BG30" s="27">
        <f t="shared" si="43"/>
        <v>0</v>
      </c>
      <c r="BH30" s="27">
        <f t="shared" si="43"/>
        <v>0</v>
      </c>
      <c r="BI30" s="4"/>
      <c r="BJ30" s="7">
        <f t="shared" si="14"/>
        <v>0</v>
      </c>
      <c r="BK30" s="7">
        <f t="shared" si="15"/>
        <v>0</v>
      </c>
      <c r="BL30" s="7">
        <f t="shared" si="16"/>
        <v>0</v>
      </c>
      <c r="BM30" s="7">
        <f t="shared" si="17"/>
        <v>0</v>
      </c>
      <c r="BN30" s="7">
        <f t="shared" si="18"/>
        <v>0</v>
      </c>
      <c r="BO30" s="71">
        <f t="shared" si="44"/>
        <v>0</v>
      </c>
      <c r="BP30" s="7">
        <f t="shared" si="19"/>
        <v>0</v>
      </c>
      <c r="BQ30" s="7">
        <f t="shared" si="20"/>
        <v>0</v>
      </c>
      <c r="BR30" s="7">
        <f t="shared" si="21"/>
        <v>0</v>
      </c>
      <c r="BS30" s="7">
        <f t="shared" si="22"/>
        <v>0</v>
      </c>
      <c r="BT30" s="7">
        <f t="shared" si="23"/>
        <v>0</v>
      </c>
      <c r="BU30" s="7">
        <f t="shared" si="24"/>
        <v>0</v>
      </c>
      <c r="BV30" s="7">
        <f t="shared" si="25"/>
        <v>0</v>
      </c>
      <c r="BW30" s="7">
        <f t="shared" si="26"/>
        <v>0</v>
      </c>
      <c r="BX30" s="7">
        <f t="shared" si="27"/>
        <v>0</v>
      </c>
      <c r="BY30" s="7">
        <f t="shared" si="28"/>
        <v>0</v>
      </c>
      <c r="BZ30" s="180"/>
      <c r="CA30" s="7">
        <f t="shared" si="45"/>
        <v>7.5316881406565853E-2</v>
      </c>
      <c r="CB30" s="7">
        <f t="shared" si="46"/>
        <v>7.7841582892389918E-2</v>
      </c>
      <c r="CC30" s="7">
        <f t="shared" si="47"/>
        <v>7.0214795053029619E-2</v>
      </c>
      <c r="CD30" s="7">
        <f t="shared" si="48"/>
        <v>6.1541542445738222E-2</v>
      </c>
      <c r="CE30" s="7">
        <f t="shared" si="49"/>
        <v>4.1670335745331327E-2</v>
      </c>
      <c r="CF30" s="71">
        <f t="shared" si="29"/>
        <v>0</v>
      </c>
      <c r="CG30" s="174">
        <f t="shared" si="50"/>
        <v>0</v>
      </c>
      <c r="CH30" s="174">
        <f t="shared" si="51"/>
        <v>0</v>
      </c>
      <c r="CI30" s="174">
        <f t="shared" si="52"/>
        <v>0</v>
      </c>
      <c r="CJ30" s="174">
        <f t="shared" si="53"/>
        <v>0</v>
      </c>
      <c r="CK30" s="174">
        <f t="shared" si="54"/>
        <v>0</v>
      </c>
      <c r="CL30" s="71">
        <f t="shared" si="55"/>
        <v>0</v>
      </c>
      <c r="CM30" s="7">
        <f t="shared" si="56"/>
        <v>0</v>
      </c>
      <c r="CN30" s="7">
        <f t="shared" si="57"/>
        <v>0</v>
      </c>
      <c r="CO30" s="7">
        <f t="shared" si="58"/>
        <v>0</v>
      </c>
      <c r="CP30" s="7">
        <f t="shared" si="59"/>
        <v>0</v>
      </c>
      <c r="CQ30" s="7">
        <f t="shared" si="60"/>
        <v>0</v>
      </c>
      <c r="CR30" s="71">
        <f t="shared" si="61"/>
        <v>0</v>
      </c>
      <c r="CS30" s="7">
        <f t="shared" si="62"/>
        <v>0.32658513754305496</v>
      </c>
      <c r="CT30" s="7">
        <f t="shared" si="63"/>
        <v>0</v>
      </c>
      <c r="CU30" s="7">
        <f t="shared" si="64"/>
        <v>0</v>
      </c>
      <c r="CV30" s="93">
        <f t="shared" si="65"/>
        <v>0</v>
      </c>
      <c r="CW30" s="71">
        <f t="shared" si="66"/>
        <v>0</v>
      </c>
      <c r="CX30" s="16">
        <v>1863</v>
      </c>
      <c r="CY30" s="7">
        <f t="shared" si="67"/>
        <v>0.32658513754305496</v>
      </c>
      <c r="CZ30" s="7">
        <f t="shared" si="68"/>
        <v>0.32658513754305496</v>
      </c>
      <c r="DA30" s="7">
        <f t="shared" si="69"/>
        <v>0.32658513754305496</v>
      </c>
      <c r="DB30" s="92">
        <f t="shared" si="70"/>
        <v>0.3265851375430549</v>
      </c>
      <c r="DC30" s="93">
        <f t="shared" si="31"/>
        <v>0</v>
      </c>
      <c r="DD30" s="7">
        <f t="shared" si="71"/>
        <v>7.5316881406565853E-2</v>
      </c>
      <c r="DE30" s="7">
        <f t="shared" si="72"/>
        <v>7.7841582892389918E-2</v>
      </c>
      <c r="DF30" s="7">
        <f t="shared" si="73"/>
        <v>7.0214795053029619E-2</v>
      </c>
      <c r="DG30" s="7">
        <f t="shared" si="74"/>
        <v>6.1541542445738222E-2</v>
      </c>
      <c r="DH30" s="7">
        <f t="shared" si="75"/>
        <v>4.1670335745331327E-2</v>
      </c>
      <c r="DI30" s="71">
        <f t="shared" si="76"/>
        <v>0</v>
      </c>
      <c r="DJ30" s="16">
        <v>1863</v>
      </c>
      <c r="DK30" s="23">
        <f t="shared" si="77"/>
        <v>0.59346944919314892</v>
      </c>
      <c r="DL30" s="23">
        <f t="shared" si="78"/>
        <v>0.93225839601622895</v>
      </c>
      <c r="DM30" s="23">
        <f t="shared" si="79"/>
        <v>0.59346944919314892</v>
      </c>
      <c r="DN30" s="23">
        <f t="shared" si="80"/>
        <v>0.93225839601622895</v>
      </c>
    </row>
    <row r="31" spans="1:118">
      <c r="A31" s="16">
        <v>1864</v>
      </c>
      <c r="B31" s="9">
        <v>1591.7049738868941</v>
      </c>
      <c r="C31" s="9">
        <v>0</v>
      </c>
      <c r="D31" s="9">
        <v>0</v>
      </c>
      <c r="E31" s="9">
        <v>0</v>
      </c>
      <c r="F31" s="9">
        <v>0</v>
      </c>
      <c r="G31" s="9">
        <v>1591.7049738868941</v>
      </c>
      <c r="H31" s="9">
        <v>0</v>
      </c>
      <c r="I31" s="9">
        <v>0</v>
      </c>
      <c r="J31" s="9">
        <v>462357.01770766004</v>
      </c>
      <c r="K31" s="9">
        <v>1769808</v>
      </c>
      <c r="L31" s="9">
        <f t="shared" si="33"/>
        <v>261246.99272896271</v>
      </c>
      <c r="M31" s="40">
        <v>231.05199999999999</v>
      </c>
      <c r="N31" s="40">
        <f t="shared" si="34"/>
        <v>237.37979107444855</v>
      </c>
      <c r="O31" s="27">
        <f t="shared" si="35"/>
        <v>899.36590516422916</v>
      </c>
      <c r="P31" s="27">
        <f t="shared" si="0"/>
        <v>0.34425885472193701</v>
      </c>
      <c r="Q31" s="19">
        <v>1864</v>
      </c>
      <c r="R31" s="7">
        <f t="shared" si="1"/>
        <v>0.34425885472193701</v>
      </c>
      <c r="S31" s="7">
        <f t="shared" si="2"/>
        <v>0</v>
      </c>
      <c r="T31" s="7">
        <f t="shared" si="3"/>
        <v>0</v>
      </c>
      <c r="U31" s="7">
        <f t="shared" si="4"/>
        <v>0</v>
      </c>
      <c r="V31" s="7">
        <v>0</v>
      </c>
      <c r="W31" s="7"/>
      <c r="X31" s="7">
        <f t="shared" si="5"/>
        <v>0.34425885472193701</v>
      </c>
      <c r="Y31" s="7">
        <f t="shared" si="6"/>
        <v>0</v>
      </c>
      <c r="Z31" s="7">
        <f t="shared" si="7"/>
        <v>0</v>
      </c>
      <c r="AA31" s="71">
        <f t="shared" si="36"/>
        <v>0</v>
      </c>
      <c r="AB31" s="16">
        <v>1864</v>
      </c>
      <c r="AC31" s="9">
        <f t="shared" si="37"/>
        <v>0</v>
      </c>
      <c r="AD31" s="9">
        <f t="shared" si="37"/>
        <v>0</v>
      </c>
      <c r="AE31" s="9">
        <f t="shared" si="37"/>
        <v>0</v>
      </c>
      <c r="AF31" s="9">
        <f t="shared" si="37"/>
        <v>0</v>
      </c>
      <c r="AG31" s="9">
        <f t="shared" si="37"/>
        <v>0</v>
      </c>
      <c r="AH31" s="9">
        <f t="shared" si="38"/>
        <v>0</v>
      </c>
      <c r="AI31" s="9">
        <f t="shared" si="38"/>
        <v>0</v>
      </c>
      <c r="AJ31" s="9">
        <f t="shared" si="38"/>
        <v>0</v>
      </c>
      <c r="AK31" s="9">
        <f t="shared" si="38"/>
        <v>0</v>
      </c>
      <c r="AL31" s="9">
        <f t="shared" si="38"/>
        <v>0</v>
      </c>
      <c r="AM31" s="27">
        <f t="shared" si="39"/>
        <v>0</v>
      </c>
      <c r="AN31" s="27">
        <f t="shared" si="39"/>
        <v>0</v>
      </c>
      <c r="AO31" s="27">
        <f t="shared" si="39"/>
        <v>0</v>
      </c>
      <c r="AP31" s="27">
        <f t="shared" si="39"/>
        <v>0</v>
      </c>
      <c r="AQ31" s="27">
        <f t="shared" si="39"/>
        <v>0</v>
      </c>
      <c r="AR31" s="19">
        <v>1864</v>
      </c>
      <c r="AS31" s="27">
        <f t="shared" si="81"/>
        <v>367.07810910922331</v>
      </c>
      <c r="AT31" s="27">
        <f t="shared" si="81"/>
        <v>379.38295538238236</v>
      </c>
      <c r="AU31" s="27">
        <f t="shared" si="81"/>
        <v>342.21164921083471</v>
      </c>
      <c r="AV31" s="27">
        <f t="shared" si="81"/>
        <v>299.94010121982063</v>
      </c>
      <c r="AW31" s="27">
        <f t="shared" si="81"/>
        <v>203.0921589646332</v>
      </c>
      <c r="AX31" s="157">
        <f t="shared" si="41"/>
        <v>1591.7049738868943</v>
      </c>
      <c r="AY31" s="27">
        <f t="shared" si="42"/>
        <v>0</v>
      </c>
      <c r="AZ31" s="27">
        <f t="shared" si="42"/>
        <v>0</v>
      </c>
      <c r="BA31" s="27">
        <f t="shared" si="42"/>
        <v>0</v>
      </c>
      <c r="BB31" s="27">
        <f t="shared" si="42"/>
        <v>0</v>
      </c>
      <c r="BC31" s="27">
        <f t="shared" si="42"/>
        <v>0</v>
      </c>
      <c r="BD31" s="27">
        <f t="shared" si="43"/>
        <v>0</v>
      </c>
      <c r="BE31" s="27">
        <f t="shared" si="43"/>
        <v>0</v>
      </c>
      <c r="BF31" s="27">
        <f t="shared" si="43"/>
        <v>0</v>
      </c>
      <c r="BG31" s="27">
        <f t="shared" si="43"/>
        <v>0</v>
      </c>
      <c r="BH31" s="27">
        <f t="shared" si="43"/>
        <v>0</v>
      </c>
      <c r="BI31" s="4"/>
      <c r="BJ31" s="7">
        <f t="shared" si="14"/>
        <v>0</v>
      </c>
      <c r="BK31" s="7">
        <f t="shared" si="15"/>
        <v>0</v>
      </c>
      <c r="BL31" s="7">
        <f t="shared" si="16"/>
        <v>0</v>
      </c>
      <c r="BM31" s="7">
        <f t="shared" si="17"/>
        <v>0</v>
      </c>
      <c r="BN31" s="7">
        <f t="shared" si="18"/>
        <v>0</v>
      </c>
      <c r="BO31" s="71">
        <f t="shared" si="44"/>
        <v>0</v>
      </c>
      <c r="BP31" s="7">
        <f t="shared" si="19"/>
        <v>0</v>
      </c>
      <c r="BQ31" s="7">
        <f t="shared" si="20"/>
        <v>0</v>
      </c>
      <c r="BR31" s="7">
        <f t="shared" si="21"/>
        <v>0</v>
      </c>
      <c r="BS31" s="7">
        <f t="shared" si="22"/>
        <v>0</v>
      </c>
      <c r="BT31" s="7">
        <f t="shared" si="23"/>
        <v>0</v>
      </c>
      <c r="BU31" s="7">
        <f t="shared" si="24"/>
        <v>0</v>
      </c>
      <c r="BV31" s="7">
        <f t="shared" si="25"/>
        <v>0</v>
      </c>
      <c r="BW31" s="7">
        <f t="shared" si="26"/>
        <v>0</v>
      </c>
      <c r="BX31" s="7">
        <f t="shared" si="27"/>
        <v>0</v>
      </c>
      <c r="BY31" s="7">
        <f t="shared" si="28"/>
        <v>0</v>
      </c>
      <c r="BZ31" s="180"/>
      <c r="CA31" s="7">
        <f t="shared" si="45"/>
        <v>7.9392784158262772E-2</v>
      </c>
      <c r="CB31" s="7">
        <f t="shared" si="46"/>
        <v>8.2054114213155366E-2</v>
      </c>
      <c r="CC31" s="7">
        <f t="shared" si="47"/>
        <v>7.4014589614644702E-2</v>
      </c>
      <c r="CD31" s="7">
        <f t="shared" si="48"/>
        <v>6.4871969005014074E-2</v>
      </c>
      <c r="CE31" s="7">
        <f t="shared" si="49"/>
        <v>4.3925397730860155E-2</v>
      </c>
      <c r="CF31" s="71">
        <f t="shared" si="29"/>
        <v>0</v>
      </c>
      <c r="CG31" s="174">
        <f t="shared" si="50"/>
        <v>0</v>
      </c>
      <c r="CH31" s="174">
        <f t="shared" si="51"/>
        <v>0</v>
      </c>
      <c r="CI31" s="174">
        <f t="shared" si="52"/>
        <v>0</v>
      </c>
      <c r="CJ31" s="174">
        <f t="shared" si="53"/>
        <v>0</v>
      </c>
      <c r="CK31" s="174">
        <f t="shared" si="54"/>
        <v>0</v>
      </c>
      <c r="CL31" s="71">
        <f t="shared" si="55"/>
        <v>0</v>
      </c>
      <c r="CM31" s="7">
        <f t="shared" si="56"/>
        <v>0</v>
      </c>
      <c r="CN31" s="7">
        <f t="shared" si="57"/>
        <v>0</v>
      </c>
      <c r="CO31" s="7">
        <f t="shared" si="58"/>
        <v>0</v>
      </c>
      <c r="CP31" s="7">
        <f t="shared" si="59"/>
        <v>0</v>
      </c>
      <c r="CQ31" s="7">
        <f t="shared" si="60"/>
        <v>0</v>
      </c>
      <c r="CR31" s="71">
        <f t="shared" si="61"/>
        <v>0</v>
      </c>
      <c r="CS31" s="7">
        <f t="shared" si="62"/>
        <v>0.34425885472193707</v>
      </c>
      <c r="CT31" s="7">
        <f t="shared" si="63"/>
        <v>0</v>
      </c>
      <c r="CU31" s="7">
        <f t="shared" si="64"/>
        <v>0</v>
      </c>
      <c r="CV31" s="93">
        <f t="shared" si="65"/>
        <v>0</v>
      </c>
      <c r="CW31" s="71">
        <f t="shared" si="66"/>
        <v>0</v>
      </c>
      <c r="CX31" s="16">
        <v>1864</v>
      </c>
      <c r="CY31" s="7">
        <f t="shared" si="67"/>
        <v>0.34425885472193707</v>
      </c>
      <c r="CZ31" s="7">
        <f t="shared" si="68"/>
        <v>0.34425885472193707</v>
      </c>
      <c r="DA31" s="7">
        <f t="shared" si="69"/>
        <v>0.34425885472193707</v>
      </c>
      <c r="DB31" s="92">
        <f t="shared" si="70"/>
        <v>0.34425885472193701</v>
      </c>
      <c r="DC31" s="93">
        <f t="shared" si="31"/>
        <v>0</v>
      </c>
      <c r="DD31" s="7">
        <f t="shared" si="71"/>
        <v>7.9392784158262772E-2</v>
      </c>
      <c r="DE31" s="7">
        <f t="shared" si="72"/>
        <v>8.2054114213155366E-2</v>
      </c>
      <c r="DF31" s="7">
        <f t="shared" si="73"/>
        <v>7.4014589614644702E-2</v>
      </c>
      <c r="DG31" s="7">
        <f t="shared" si="74"/>
        <v>6.4871969005014074E-2</v>
      </c>
      <c r="DH31" s="7">
        <f t="shared" si="75"/>
        <v>4.3925397730860155E-2</v>
      </c>
      <c r="DI31" s="71">
        <f t="shared" si="76"/>
        <v>0</v>
      </c>
      <c r="DJ31" s="16">
        <v>1864</v>
      </c>
      <c r="DK31" s="23">
        <f t="shared" si="77"/>
        <v>0.59346944919314892</v>
      </c>
      <c r="DL31" s="23">
        <f t="shared" si="78"/>
        <v>0.93225839601622873</v>
      </c>
      <c r="DM31" s="23">
        <f t="shared" si="79"/>
        <v>0.59346944919314892</v>
      </c>
      <c r="DN31" s="23">
        <f t="shared" si="80"/>
        <v>0.93225839601622873</v>
      </c>
    </row>
    <row r="32" spans="1:118">
      <c r="A32" s="16">
        <v>1865</v>
      </c>
      <c r="B32" s="9">
        <v>1630.4266284817013</v>
      </c>
      <c r="C32" s="9">
        <v>0</v>
      </c>
      <c r="D32" s="9">
        <v>0</v>
      </c>
      <c r="E32" s="9">
        <v>0</v>
      </c>
      <c r="F32" s="9">
        <v>0</v>
      </c>
      <c r="G32" s="9">
        <v>1630.4266284817013</v>
      </c>
      <c r="H32" s="9">
        <v>0</v>
      </c>
      <c r="I32" s="9">
        <v>0</v>
      </c>
      <c r="J32" s="9">
        <v>480840.56216608617</v>
      </c>
      <c r="K32" s="9">
        <v>1798001</v>
      </c>
      <c r="L32" s="9">
        <f t="shared" si="33"/>
        <v>267430.64223328361</v>
      </c>
      <c r="M32" s="40">
        <v>236.77799999999999</v>
      </c>
      <c r="N32" s="40">
        <f t="shared" si="34"/>
        <v>243.26260829175155</v>
      </c>
      <c r="O32" s="27">
        <f t="shared" si="35"/>
        <v>906.79962273752983</v>
      </c>
      <c r="P32" s="27">
        <f t="shared" si="0"/>
        <v>0.33907842989305442</v>
      </c>
      <c r="Q32" s="19">
        <v>1865</v>
      </c>
      <c r="R32" s="7">
        <f t="shared" si="1"/>
        <v>0.33907842989305442</v>
      </c>
      <c r="S32" s="7">
        <f t="shared" si="2"/>
        <v>0</v>
      </c>
      <c r="T32" s="7">
        <f t="shared" si="3"/>
        <v>0</v>
      </c>
      <c r="U32" s="7">
        <f t="shared" si="4"/>
        <v>0</v>
      </c>
      <c r="V32" s="7">
        <v>0</v>
      </c>
      <c r="W32" s="7"/>
      <c r="X32" s="7">
        <f t="shared" si="5"/>
        <v>0.33907842989305442</v>
      </c>
      <c r="Y32" s="7">
        <f t="shared" si="6"/>
        <v>0</v>
      </c>
      <c r="Z32" s="7">
        <f t="shared" si="7"/>
        <v>0</v>
      </c>
      <c r="AA32" s="71">
        <f t="shared" si="36"/>
        <v>0</v>
      </c>
      <c r="AB32" s="16">
        <v>1865</v>
      </c>
      <c r="AC32" s="9">
        <f t="shared" si="37"/>
        <v>0</v>
      </c>
      <c r="AD32" s="9">
        <f t="shared" si="37"/>
        <v>0</v>
      </c>
      <c r="AE32" s="9">
        <f t="shared" si="37"/>
        <v>0</v>
      </c>
      <c r="AF32" s="9">
        <f t="shared" si="37"/>
        <v>0</v>
      </c>
      <c r="AG32" s="9">
        <f t="shared" si="37"/>
        <v>0</v>
      </c>
      <c r="AH32" s="9">
        <f t="shared" si="38"/>
        <v>0</v>
      </c>
      <c r="AI32" s="9">
        <f t="shared" si="38"/>
        <v>0</v>
      </c>
      <c r="AJ32" s="9">
        <f t="shared" si="38"/>
        <v>0</v>
      </c>
      <c r="AK32" s="9">
        <f t="shared" si="38"/>
        <v>0</v>
      </c>
      <c r="AL32" s="9">
        <f t="shared" si="38"/>
        <v>0</v>
      </c>
      <c r="AM32" s="27">
        <f t="shared" si="39"/>
        <v>0</v>
      </c>
      <c r="AN32" s="27">
        <f t="shared" si="39"/>
        <v>0</v>
      </c>
      <c r="AO32" s="27">
        <f t="shared" si="39"/>
        <v>0</v>
      </c>
      <c r="AP32" s="27">
        <f t="shared" si="39"/>
        <v>0</v>
      </c>
      <c r="AQ32" s="27">
        <f t="shared" si="39"/>
        <v>0</v>
      </c>
      <c r="AR32" s="19">
        <v>1865</v>
      </c>
      <c r="AS32" s="27">
        <f t="shared" si="81"/>
        <v>376.00807539281942</v>
      </c>
      <c r="AT32" s="27">
        <f t="shared" si="81"/>
        <v>388.612263576099</v>
      </c>
      <c r="AU32" s="27">
        <f t="shared" si="81"/>
        <v>350.53668525485909</v>
      </c>
      <c r="AV32" s="27">
        <f t="shared" si="81"/>
        <v>307.23679073773047</v>
      </c>
      <c r="AW32" s="27">
        <f t="shared" si="81"/>
        <v>208.03281352019346</v>
      </c>
      <c r="AX32" s="157">
        <f t="shared" si="41"/>
        <v>1630.4266284817015</v>
      </c>
      <c r="AY32" s="27">
        <f t="shared" si="42"/>
        <v>0</v>
      </c>
      <c r="AZ32" s="27">
        <f t="shared" si="42"/>
        <v>0</v>
      </c>
      <c r="BA32" s="27">
        <f t="shared" si="42"/>
        <v>0</v>
      </c>
      <c r="BB32" s="27">
        <f t="shared" si="42"/>
        <v>0</v>
      </c>
      <c r="BC32" s="27">
        <f t="shared" si="42"/>
        <v>0</v>
      </c>
      <c r="BD32" s="27">
        <f t="shared" si="43"/>
        <v>0</v>
      </c>
      <c r="BE32" s="27">
        <f t="shared" si="43"/>
        <v>0</v>
      </c>
      <c r="BF32" s="27">
        <f t="shared" si="43"/>
        <v>0</v>
      </c>
      <c r="BG32" s="27">
        <f t="shared" si="43"/>
        <v>0</v>
      </c>
      <c r="BH32" s="27">
        <f t="shared" si="43"/>
        <v>0</v>
      </c>
      <c r="BI32" s="4"/>
      <c r="BJ32" s="7">
        <f t="shared" si="14"/>
        <v>0</v>
      </c>
      <c r="BK32" s="7">
        <f t="shared" si="15"/>
        <v>0</v>
      </c>
      <c r="BL32" s="7">
        <f t="shared" si="16"/>
        <v>0</v>
      </c>
      <c r="BM32" s="7">
        <f t="shared" si="17"/>
        <v>0</v>
      </c>
      <c r="BN32" s="7">
        <f t="shared" si="18"/>
        <v>0</v>
      </c>
      <c r="BO32" s="71">
        <f t="shared" si="44"/>
        <v>0</v>
      </c>
      <c r="BP32" s="7">
        <f t="shared" si="19"/>
        <v>0</v>
      </c>
      <c r="BQ32" s="7">
        <f t="shared" si="20"/>
        <v>0</v>
      </c>
      <c r="BR32" s="7">
        <f t="shared" si="21"/>
        <v>0</v>
      </c>
      <c r="BS32" s="7">
        <f t="shared" si="22"/>
        <v>0</v>
      </c>
      <c r="BT32" s="7">
        <f t="shared" si="23"/>
        <v>0</v>
      </c>
      <c r="BU32" s="7">
        <f t="shared" si="24"/>
        <v>0</v>
      </c>
      <c r="BV32" s="7">
        <f t="shared" si="25"/>
        <v>0</v>
      </c>
      <c r="BW32" s="7">
        <f t="shared" si="26"/>
        <v>0</v>
      </c>
      <c r="BX32" s="7">
        <f t="shared" si="27"/>
        <v>0</v>
      </c>
      <c r="BY32" s="7">
        <f t="shared" si="28"/>
        <v>0</v>
      </c>
      <c r="BZ32" s="180"/>
      <c r="CA32" s="7">
        <f t="shared" si="45"/>
        <v>7.8198077487261416E-2</v>
      </c>
      <c r="CB32" s="7">
        <f t="shared" si="46"/>
        <v>8.0819359711560526E-2</v>
      </c>
      <c r="CC32" s="7">
        <f t="shared" si="47"/>
        <v>7.2900814289827101E-2</v>
      </c>
      <c r="CD32" s="7">
        <f t="shared" si="48"/>
        <v>6.3895772302089704E-2</v>
      </c>
      <c r="CE32" s="7">
        <f t="shared" si="49"/>
        <v>4.3264406102315731E-2</v>
      </c>
      <c r="CF32" s="71">
        <f t="shared" si="29"/>
        <v>0</v>
      </c>
      <c r="CG32" s="174">
        <f t="shared" si="50"/>
        <v>0</v>
      </c>
      <c r="CH32" s="174">
        <f t="shared" si="51"/>
        <v>0</v>
      </c>
      <c r="CI32" s="174">
        <f t="shared" si="52"/>
        <v>0</v>
      </c>
      <c r="CJ32" s="174">
        <f t="shared" si="53"/>
        <v>0</v>
      </c>
      <c r="CK32" s="174">
        <f t="shared" si="54"/>
        <v>0</v>
      </c>
      <c r="CL32" s="71">
        <f t="shared" si="55"/>
        <v>0</v>
      </c>
      <c r="CM32" s="7">
        <f t="shared" si="56"/>
        <v>0</v>
      </c>
      <c r="CN32" s="7">
        <f t="shared" si="57"/>
        <v>0</v>
      </c>
      <c r="CO32" s="7">
        <f t="shared" si="58"/>
        <v>0</v>
      </c>
      <c r="CP32" s="7">
        <f t="shared" si="59"/>
        <v>0</v>
      </c>
      <c r="CQ32" s="7">
        <f t="shared" si="60"/>
        <v>0</v>
      </c>
      <c r="CR32" s="71">
        <f t="shared" si="61"/>
        <v>0</v>
      </c>
      <c r="CS32" s="7">
        <f t="shared" si="62"/>
        <v>0.33907842989305448</v>
      </c>
      <c r="CT32" s="7">
        <f t="shared" si="63"/>
        <v>0</v>
      </c>
      <c r="CU32" s="7">
        <f t="shared" si="64"/>
        <v>0</v>
      </c>
      <c r="CV32" s="93">
        <f t="shared" si="65"/>
        <v>0</v>
      </c>
      <c r="CW32" s="71">
        <f t="shared" si="66"/>
        <v>0</v>
      </c>
      <c r="CX32" s="16">
        <v>1865</v>
      </c>
      <c r="CY32" s="7">
        <f t="shared" si="67"/>
        <v>0.33907842989305448</v>
      </c>
      <c r="CZ32" s="7">
        <f t="shared" si="68"/>
        <v>0.33907842989305448</v>
      </c>
      <c r="DA32" s="7">
        <f t="shared" si="69"/>
        <v>0.33907842989305448</v>
      </c>
      <c r="DB32" s="92">
        <f t="shared" si="70"/>
        <v>0.33907842989305442</v>
      </c>
      <c r="DC32" s="93">
        <f t="shared" si="31"/>
        <v>0</v>
      </c>
      <c r="DD32" s="7">
        <f t="shared" si="71"/>
        <v>7.8198077487261416E-2</v>
      </c>
      <c r="DE32" s="7">
        <f t="shared" si="72"/>
        <v>8.0819359711560526E-2</v>
      </c>
      <c r="DF32" s="7">
        <f t="shared" si="73"/>
        <v>7.2900814289827101E-2</v>
      </c>
      <c r="DG32" s="7">
        <f t="shared" si="74"/>
        <v>6.3895772302089704E-2</v>
      </c>
      <c r="DH32" s="7">
        <f t="shared" si="75"/>
        <v>4.3264406102315731E-2</v>
      </c>
      <c r="DI32" s="71">
        <f t="shared" si="76"/>
        <v>0</v>
      </c>
      <c r="DJ32" s="16">
        <v>1865</v>
      </c>
      <c r="DK32" s="23">
        <f t="shared" si="77"/>
        <v>0.59346944919314892</v>
      </c>
      <c r="DL32" s="23">
        <f t="shared" si="78"/>
        <v>0.93225839601622884</v>
      </c>
      <c r="DM32" s="23">
        <f t="shared" si="79"/>
        <v>0.59346944919314892</v>
      </c>
      <c r="DN32" s="23">
        <f t="shared" si="80"/>
        <v>0.93225839601622884</v>
      </c>
    </row>
    <row r="33" spans="1:118">
      <c r="A33" s="16">
        <v>1866</v>
      </c>
      <c r="B33" s="9">
        <v>1579.4698647290156</v>
      </c>
      <c r="C33" s="9">
        <v>0</v>
      </c>
      <c r="D33" s="9">
        <v>0</v>
      </c>
      <c r="E33" s="9">
        <v>0</v>
      </c>
      <c r="F33" s="9">
        <v>0</v>
      </c>
      <c r="G33" s="9">
        <v>1579.4698647290156</v>
      </c>
      <c r="H33" s="9">
        <v>0</v>
      </c>
      <c r="I33" s="9">
        <v>0</v>
      </c>
      <c r="J33" s="9">
        <v>494026.334605004</v>
      </c>
      <c r="K33" s="9">
        <v>1826566</v>
      </c>
      <c r="L33" s="9">
        <f t="shared" si="33"/>
        <v>270467.27827245445</v>
      </c>
      <c r="M33" s="40">
        <v>239.72800000000001</v>
      </c>
      <c r="N33" s="40">
        <f t="shared" si="34"/>
        <v>246.29339955808825</v>
      </c>
      <c r="O33" s="27">
        <f t="shared" si="35"/>
        <v>864.72093793983663</v>
      </c>
      <c r="P33" s="27">
        <f t="shared" si="0"/>
        <v>0.31971369825697088</v>
      </c>
      <c r="Q33" s="19">
        <v>1866</v>
      </c>
      <c r="R33" s="7">
        <f t="shared" si="1"/>
        <v>0.31971369825697088</v>
      </c>
      <c r="S33" s="7">
        <f t="shared" si="2"/>
        <v>0</v>
      </c>
      <c r="T33" s="7">
        <f t="shared" si="3"/>
        <v>0</v>
      </c>
      <c r="U33" s="7">
        <f t="shared" si="4"/>
        <v>0</v>
      </c>
      <c r="V33" s="7">
        <v>0</v>
      </c>
      <c r="W33" s="7"/>
      <c r="X33" s="7">
        <f t="shared" si="5"/>
        <v>0.31971369825697088</v>
      </c>
      <c r="Y33" s="7">
        <f t="shared" si="6"/>
        <v>0</v>
      </c>
      <c r="Z33" s="7">
        <f t="shared" si="7"/>
        <v>0</v>
      </c>
      <c r="AA33" s="71">
        <f t="shared" si="36"/>
        <v>0</v>
      </c>
      <c r="AB33" s="16">
        <v>1866</v>
      </c>
      <c r="AC33" s="9">
        <f t="shared" si="37"/>
        <v>0</v>
      </c>
      <c r="AD33" s="9">
        <f t="shared" si="37"/>
        <v>0</v>
      </c>
      <c r="AE33" s="9">
        <f t="shared" si="37"/>
        <v>0</v>
      </c>
      <c r="AF33" s="9">
        <f t="shared" si="37"/>
        <v>0</v>
      </c>
      <c r="AG33" s="9">
        <f t="shared" si="37"/>
        <v>0</v>
      </c>
      <c r="AH33" s="9">
        <f t="shared" si="38"/>
        <v>0</v>
      </c>
      <c r="AI33" s="9">
        <f t="shared" si="38"/>
        <v>0</v>
      </c>
      <c r="AJ33" s="9">
        <f t="shared" si="38"/>
        <v>0</v>
      </c>
      <c r="AK33" s="9">
        <f t="shared" si="38"/>
        <v>0</v>
      </c>
      <c r="AL33" s="9">
        <f t="shared" si="38"/>
        <v>0</v>
      </c>
      <c r="AM33" s="27">
        <f t="shared" si="39"/>
        <v>0</v>
      </c>
      <c r="AN33" s="27">
        <f t="shared" si="39"/>
        <v>0</v>
      </c>
      <c r="AO33" s="27">
        <f t="shared" si="39"/>
        <v>0</v>
      </c>
      <c r="AP33" s="27">
        <f t="shared" si="39"/>
        <v>0</v>
      </c>
      <c r="AQ33" s="27">
        <f t="shared" si="39"/>
        <v>0</v>
      </c>
      <c r="AR33" s="19">
        <v>1866</v>
      </c>
      <c r="AS33" s="27">
        <f t="shared" si="81"/>
        <v>364.25645509161251</v>
      </c>
      <c r="AT33" s="27">
        <f t="shared" si="81"/>
        <v>376.466716539196</v>
      </c>
      <c r="AU33" s="27">
        <f t="shared" si="81"/>
        <v>339.58113856226419</v>
      </c>
      <c r="AV33" s="27">
        <f t="shared" si="81"/>
        <v>297.63452327701378</v>
      </c>
      <c r="AW33" s="27">
        <f t="shared" si="81"/>
        <v>201.53103125892932</v>
      </c>
      <c r="AX33" s="157">
        <f t="shared" si="41"/>
        <v>1579.4698647290159</v>
      </c>
      <c r="AY33" s="27">
        <f t="shared" si="42"/>
        <v>0</v>
      </c>
      <c r="AZ33" s="27">
        <f t="shared" si="42"/>
        <v>0</v>
      </c>
      <c r="BA33" s="27">
        <f t="shared" si="42"/>
        <v>0</v>
      </c>
      <c r="BB33" s="27">
        <f t="shared" si="42"/>
        <v>0</v>
      </c>
      <c r="BC33" s="27">
        <f t="shared" si="42"/>
        <v>0</v>
      </c>
      <c r="BD33" s="27">
        <f t="shared" si="43"/>
        <v>0</v>
      </c>
      <c r="BE33" s="27">
        <f t="shared" si="43"/>
        <v>0</v>
      </c>
      <c r="BF33" s="27">
        <f t="shared" si="43"/>
        <v>0</v>
      </c>
      <c r="BG33" s="27">
        <f t="shared" si="43"/>
        <v>0</v>
      </c>
      <c r="BH33" s="27">
        <f t="shared" si="43"/>
        <v>0</v>
      </c>
      <c r="BI33" s="4"/>
      <c r="BJ33" s="7">
        <f t="shared" si="14"/>
        <v>0</v>
      </c>
      <c r="BK33" s="7">
        <f t="shared" si="15"/>
        <v>0</v>
      </c>
      <c r="BL33" s="7">
        <f t="shared" si="16"/>
        <v>0</v>
      </c>
      <c r="BM33" s="7">
        <f t="shared" si="17"/>
        <v>0</v>
      </c>
      <c r="BN33" s="7">
        <f t="shared" si="18"/>
        <v>0</v>
      </c>
      <c r="BO33" s="71">
        <f t="shared" si="44"/>
        <v>0</v>
      </c>
      <c r="BP33" s="7">
        <f t="shared" si="19"/>
        <v>0</v>
      </c>
      <c r="BQ33" s="7">
        <f t="shared" si="20"/>
        <v>0</v>
      </c>
      <c r="BR33" s="7">
        <f t="shared" si="21"/>
        <v>0</v>
      </c>
      <c r="BS33" s="7">
        <f t="shared" si="22"/>
        <v>0</v>
      </c>
      <c r="BT33" s="7">
        <f t="shared" si="23"/>
        <v>0</v>
      </c>
      <c r="BU33" s="7">
        <f t="shared" si="24"/>
        <v>0</v>
      </c>
      <c r="BV33" s="7">
        <f t="shared" si="25"/>
        <v>0</v>
      </c>
      <c r="BW33" s="7">
        <f t="shared" si="26"/>
        <v>0</v>
      </c>
      <c r="BX33" s="7">
        <f t="shared" si="27"/>
        <v>0</v>
      </c>
      <c r="BY33" s="7">
        <f t="shared" si="28"/>
        <v>0</v>
      </c>
      <c r="BZ33" s="180"/>
      <c r="CA33" s="7">
        <f t="shared" si="45"/>
        <v>7.3732193929064882E-2</v>
      </c>
      <c r="CB33" s="7">
        <f t="shared" si="46"/>
        <v>7.6203775015394243E-2</v>
      </c>
      <c r="CC33" s="7">
        <f t="shared" si="47"/>
        <v>6.8737456847067557E-2</v>
      </c>
      <c r="CD33" s="7">
        <f t="shared" si="48"/>
        <v>6.0246691811477182E-2</v>
      </c>
      <c r="CE33" s="7">
        <f t="shared" si="49"/>
        <v>4.0793580653967029E-2</v>
      </c>
      <c r="CF33" s="71">
        <f t="shared" si="29"/>
        <v>0</v>
      </c>
      <c r="CG33" s="174">
        <f t="shared" si="50"/>
        <v>0</v>
      </c>
      <c r="CH33" s="174">
        <f t="shared" si="51"/>
        <v>0</v>
      </c>
      <c r="CI33" s="174">
        <f t="shared" si="52"/>
        <v>0</v>
      </c>
      <c r="CJ33" s="174">
        <f t="shared" si="53"/>
        <v>0</v>
      </c>
      <c r="CK33" s="174">
        <f t="shared" si="54"/>
        <v>0</v>
      </c>
      <c r="CL33" s="71">
        <f t="shared" si="55"/>
        <v>0</v>
      </c>
      <c r="CM33" s="7">
        <f t="shared" si="56"/>
        <v>0</v>
      </c>
      <c r="CN33" s="7">
        <f t="shared" si="57"/>
        <v>0</v>
      </c>
      <c r="CO33" s="7">
        <f t="shared" si="58"/>
        <v>0</v>
      </c>
      <c r="CP33" s="7">
        <f t="shared" si="59"/>
        <v>0</v>
      </c>
      <c r="CQ33" s="7">
        <f t="shared" si="60"/>
        <v>0</v>
      </c>
      <c r="CR33" s="71">
        <f t="shared" si="61"/>
        <v>0</v>
      </c>
      <c r="CS33" s="7">
        <f t="shared" si="62"/>
        <v>0.31971369825697088</v>
      </c>
      <c r="CT33" s="7">
        <f t="shared" si="63"/>
        <v>0</v>
      </c>
      <c r="CU33" s="7">
        <f t="shared" si="64"/>
        <v>0</v>
      </c>
      <c r="CV33" s="93">
        <f t="shared" si="65"/>
        <v>0</v>
      </c>
      <c r="CW33" s="71">
        <f t="shared" si="66"/>
        <v>0</v>
      </c>
      <c r="CX33" s="16">
        <v>1866</v>
      </c>
      <c r="CY33" s="7">
        <f t="shared" si="67"/>
        <v>0.31971369825697088</v>
      </c>
      <c r="CZ33" s="7">
        <f t="shared" si="68"/>
        <v>0.31971369825697088</v>
      </c>
      <c r="DA33" s="7">
        <f t="shared" si="69"/>
        <v>0.31971369825697088</v>
      </c>
      <c r="DB33" s="92">
        <f t="shared" si="70"/>
        <v>0.31971369825697088</v>
      </c>
      <c r="DC33" s="93">
        <f t="shared" si="31"/>
        <v>0</v>
      </c>
      <c r="DD33" s="7">
        <f t="shared" si="71"/>
        <v>7.3732193929064882E-2</v>
      </c>
      <c r="DE33" s="7">
        <f t="shared" si="72"/>
        <v>7.6203775015394243E-2</v>
      </c>
      <c r="DF33" s="7">
        <f t="shared" si="73"/>
        <v>6.8737456847067557E-2</v>
      </c>
      <c r="DG33" s="7">
        <f t="shared" si="74"/>
        <v>6.0246691811477182E-2</v>
      </c>
      <c r="DH33" s="7">
        <f t="shared" si="75"/>
        <v>4.0793580653967029E-2</v>
      </c>
      <c r="DI33" s="71">
        <f t="shared" si="76"/>
        <v>0</v>
      </c>
      <c r="DJ33" s="16">
        <v>1866</v>
      </c>
      <c r="DK33" s="23">
        <f t="shared" si="77"/>
        <v>0.59346944919314892</v>
      </c>
      <c r="DL33" s="23">
        <f t="shared" si="78"/>
        <v>0.93225839601622895</v>
      </c>
      <c r="DM33" s="23">
        <f t="shared" si="79"/>
        <v>0.59346944919314892</v>
      </c>
      <c r="DN33" s="23">
        <f t="shared" si="80"/>
        <v>0.93225839601622895</v>
      </c>
    </row>
    <row r="34" spans="1:118">
      <c r="A34" s="16">
        <v>1867</v>
      </c>
      <c r="B34" s="9">
        <v>1670.3782054622309</v>
      </c>
      <c r="C34" s="9">
        <v>0</v>
      </c>
      <c r="D34" s="9">
        <v>0</v>
      </c>
      <c r="E34" s="9">
        <v>0</v>
      </c>
      <c r="F34" s="9">
        <v>0</v>
      </c>
      <c r="G34" s="9">
        <v>1670.3782054622309</v>
      </c>
      <c r="H34" s="9">
        <v>0</v>
      </c>
      <c r="I34" s="9">
        <v>0</v>
      </c>
      <c r="J34" s="9">
        <v>477339.3687893952</v>
      </c>
      <c r="K34" s="9">
        <v>1855505</v>
      </c>
      <c r="L34" s="9">
        <f t="shared" si="33"/>
        <v>257255.77068743829</v>
      </c>
      <c r="M34" s="40">
        <v>228.268</v>
      </c>
      <c r="N34" s="40">
        <f t="shared" si="34"/>
        <v>234.51954602852268</v>
      </c>
      <c r="O34" s="27">
        <f t="shared" si="35"/>
        <v>900.22835048260765</v>
      </c>
      <c r="P34" s="27">
        <f t="shared" si="0"/>
        <v>0.34993514356432875</v>
      </c>
      <c r="Q34" s="19">
        <v>1867</v>
      </c>
      <c r="R34" s="7">
        <f t="shared" si="1"/>
        <v>0.34993514356432875</v>
      </c>
      <c r="S34" s="7">
        <f t="shared" si="2"/>
        <v>0</v>
      </c>
      <c r="T34" s="7">
        <f t="shared" si="3"/>
        <v>0</v>
      </c>
      <c r="U34" s="7">
        <f t="shared" si="4"/>
        <v>0</v>
      </c>
      <c r="V34" s="7">
        <v>0</v>
      </c>
      <c r="W34" s="7"/>
      <c r="X34" s="7">
        <f t="shared" si="5"/>
        <v>0.34993514356432875</v>
      </c>
      <c r="Y34" s="7">
        <f t="shared" si="6"/>
        <v>0</v>
      </c>
      <c r="Z34" s="7">
        <f t="shared" si="7"/>
        <v>0</v>
      </c>
      <c r="AA34" s="71">
        <f t="shared" si="36"/>
        <v>0</v>
      </c>
      <c r="AB34" s="16">
        <v>1867</v>
      </c>
      <c r="AC34" s="9">
        <f t="shared" si="37"/>
        <v>0</v>
      </c>
      <c r="AD34" s="9">
        <f t="shared" si="37"/>
        <v>0</v>
      </c>
      <c r="AE34" s="9">
        <f t="shared" si="37"/>
        <v>0</v>
      </c>
      <c r="AF34" s="9">
        <f t="shared" si="37"/>
        <v>0</v>
      </c>
      <c r="AG34" s="9">
        <f t="shared" si="37"/>
        <v>0</v>
      </c>
      <c r="AH34" s="9">
        <f t="shared" si="38"/>
        <v>0</v>
      </c>
      <c r="AI34" s="9">
        <f t="shared" si="38"/>
        <v>0</v>
      </c>
      <c r="AJ34" s="9">
        <f t="shared" si="38"/>
        <v>0</v>
      </c>
      <c r="AK34" s="9">
        <f t="shared" si="38"/>
        <v>0</v>
      </c>
      <c r="AL34" s="9">
        <f t="shared" si="38"/>
        <v>0</v>
      </c>
      <c r="AM34" s="27">
        <f t="shared" si="39"/>
        <v>0</v>
      </c>
      <c r="AN34" s="27">
        <f t="shared" si="39"/>
        <v>0</v>
      </c>
      <c r="AO34" s="27">
        <f t="shared" si="39"/>
        <v>0</v>
      </c>
      <c r="AP34" s="27">
        <f t="shared" si="39"/>
        <v>0</v>
      </c>
      <c r="AQ34" s="27">
        <f t="shared" si="39"/>
        <v>0</v>
      </c>
      <c r="AR34" s="19">
        <v>1867</v>
      </c>
      <c r="AS34" s="27">
        <f t="shared" si="81"/>
        <v>385.22168568778011</v>
      </c>
      <c r="AT34" s="27">
        <f t="shared" si="81"/>
        <v>398.13472382829457</v>
      </c>
      <c r="AU34" s="27">
        <f t="shared" si="81"/>
        <v>359.12615080995778</v>
      </c>
      <c r="AV34" s="27">
        <f t="shared" si="81"/>
        <v>314.76524622415718</v>
      </c>
      <c r="AW34" s="27">
        <f t="shared" si="81"/>
        <v>213.13039891204139</v>
      </c>
      <c r="AX34" s="157">
        <f t="shared" si="41"/>
        <v>1670.3782054622309</v>
      </c>
      <c r="AY34" s="27">
        <f t="shared" si="42"/>
        <v>0</v>
      </c>
      <c r="AZ34" s="27">
        <f t="shared" si="42"/>
        <v>0</v>
      </c>
      <c r="BA34" s="27">
        <f t="shared" si="42"/>
        <v>0</v>
      </c>
      <c r="BB34" s="27">
        <f t="shared" si="42"/>
        <v>0</v>
      </c>
      <c r="BC34" s="27">
        <f t="shared" si="42"/>
        <v>0</v>
      </c>
      <c r="BD34" s="27">
        <f t="shared" si="43"/>
        <v>0</v>
      </c>
      <c r="BE34" s="27">
        <f t="shared" si="43"/>
        <v>0</v>
      </c>
      <c r="BF34" s="27">
        <f t="shared" si="43"/>
        <v>0</v>
      </c>
      <c r="BG34" s="27">
        <f t="shared" si="43"/>
        <v>0</v>
      </c>
      <c r="BH34" s="27">
        <f t="shared" si="43"/>
        <v>0</v>
      </c>
      <c r="BI34" s="4"/>
      <c r="BJ34" s="7">
        <f t="shared" si="14"/>
        <v>0</v>
      </c>
      <c r="BK34" s="7">
        <f t="shared" si="15"/>
        <v>0</v>
      </c>
      <c r="BL34" s="7">
        <f t="shared" si="16"/>
        <v>0</v>
      </c>
      <c r="BM34" s="7">
        <f t="shared" si="17"/>
        <v>0</v>
      </c>
      <c r="BN34" s="7">
        <f t="shared" si="18"/>
        <v>0</v>
      </c>
      <c r="BO34" s="71">
        <f t="shared" si="44"/>
        <v>0</v>
      </c>
      <c r="BP34" s="7">
        <f t="shared" si="19"/>
        <v>0</v>
      </c>
      <c r="BQ34" s="7">
        <f t="shared" si="20"/>
        <v>0</v>
      </c>
      <c r="BR34" s="7">
        <f t="shared" si="21"/>
        <v>0</v>
      </c>
      <c r="BS34" s="7">
        <f t="shared" si="22"/>
        <v>0</v>
      </c>
      <c r="BT34" s="7">
        <f t="shared" si="23"/>
        <v>0</v>
      </c>
      <c r="BU34" s="7">
        <f t="shared" si="24"/>
        <v>0</v>
      </c>
      <c r="BV34" s="7">
        <f t="shared" si="25"/>
        <v>0</v>
      </c>
      <c r="BW34" s="7">
        <f t="shared" si="26"/>
        <v>0</v>
      </c>
      <c r="BX34" s="7">
        <f t="shared" si="27"/>
        <v>0</v>
      </c>
      <c r="BY34" s="7">
        <f t="shared" si="28"/>
        <v>0</v>
      </c>
      <c r="BZ34" s="180"/>
      <c r="CA34" s="7">
        <f t="shared" si="45"/>
        <v>8.070184671018453E-2</v>
      </c>
      <c r="CB34" s="7">
        <f t="shared" si="46"/>
        <v>8.3407057925690156E-2</v>
      </c>
      <c r="CC34" s="7">
        <f t="shared" si="47"/>
        <v>7.5234974169584204E-2</v>
      </c>
      <c r="CD34" s="7">
        <f t="shared" si="48"/>
        <v>6.5941606078385992E-2</v>
      </c>
      <c r="CE34" s="7">
        <f t="shared" si="49"/>
        <v>4.4649658680483928E-2</v>
      </c>
      <c r="CF34" s="71">
        <f t="shared" si="29"/>
        <v>0</v>
      </c>
      <c r="CG34" s="174">
        <f t="shared" si="50"/>
        <v>0</v>
      </c>
      <c r="CH34" s="174">
        <f t="shared" si="51"/>
        <v>0</v>
      </c>
      <c r="CI34" s="174">
        <f t="shared" si="52"/>
        <v>0</v>
      </c>
      <c r="CJ34" s="174">
        <f t="shared" si="53"/>
        <v>0</v>
      </c>
      <c r="CK34" s="174">
        <f t="shared" si="54"/>
        <v>0</v>
      </c>
      <c r="CL34" s="71">
        <f t="shared" si="55"/>
        <v>0</v>
      </c>
      <c r="CM34" s="7">
        <f t="shared" si="56"/>
        <v>0</v>
      </c>
      <c r="CN34" s="7">
        <f t="shared" si="57"/>
        <v>0</v>
      </c>
      <c r="CO34" s="7">
        <f t="shared" si="58"/>
        <v>0</v>
      </c>
      <c r="CP34" s="7">
        <f t="shared" si="59"/>
        <v>0</v>
      </c>
      <c r="CQ34" s="7">
        <f t="shared" si="60"/>
        <v>0</v>
      </c>
      <c r="CR34" s="71">
        <f t="shared" si="61"/>
        <v>0</v>
      </c>
      <c r="CS34" s="7">
        <f t="shared" si="62"/>
        <v>0.34993514356432881</v>
      </c>
      <c r="CT34" s="7">
        <f t="shared" si="63"/>
        <v>0</v>
      </c>
      <c r="CU34" s="7">
        <f t="shared" si="64"/>
        <v>0</v>
      </c>
      <c r="CV34" s="93">
        <f t="shared" si="65"/>
        <v>0</v>
      </c>
      <c r="CW34" s="71">
        <f t="shared" si="66"/>
        <v>0</v>
      </c>
      <c r="CX34" s="16">
        <v>1867</v>
      </c>
      <c r="CY34" s="7">
        <f t="shared" si="67"/>
        <v>0.34993514356432881</v>
      </c>
      <c r="CZ34" s="7">
        <f t="shared" si="68"/>
        <v>0.34993514356432881</v>
      </c>
      <c r="DA34" s="7">
        <f t="shared" si="69"/>
        <v>0.34993514356432881</v>
      </c>
      <c r="DB34" s="92">
        <f t="shared" si="70"/>
        <v>0.34993514356432875</v>
      </c>
      <c r="DC34" s="93">
        <f t="shared" si="31"/>
        <v>0</v>
      </c>
      <c r="DD34" s="7">
        <f t="shared" si="71"/>
        <v>8.070184671018453E-2</v>
      </c>
      <c r="DE34" s="7">
        <f t="shared" si="72"/>
        <v>8.3407057925690156E-2</v>
      </c>
      <c r="DF34" s="7">
        <f t="shared" si="73"/>
        <v>7.5234974169584204E-2</v>
      </c>
      <c r="DG34" s="7">
        <f t="shared" si="74"/>
        <v>6.5941606078385992E-2</v>
      </c>
      <c r="DH34" s="7">
        <f t="shared" si="75"/>
        <v>4.4649658680483928E-2</v>
      </c>
      <c r="DI34" s="71">
        <f t="shared" si="76"/>
        <v>0</v>
      </c>
      <c r="DJ34" s="16">
        <v>1867</v>
      </c>
      <c r="DK34" s="23">
        <f t="shared" si="77"/>
        <v>0.59346944919314892</v>
      </c>
      <c r="DL34" s="23">
        <f t="shared" si="78"/>
        <v>0.93225839601622884</v>
      </c>
      <c r="DM34" s="23">
        <f t="shared" si="79"/>
        <v>0.59346944919314892</v>
      </c>
      <c r="DN34" s="23">
        <f t="shared" si="80"/>
        <v>0.93225839601622884</v>
      </c>
    </row>
    <row r="35" spans="1:118">
      <c r="A35" s="16">
        <v>1868</v>
      </c>
      <c r="B35" s="9">
        <v>1832.8837360775083</v>
      </c>
      <c r="C35" s="9">
        <v>0</v>
      </c>
      <c r="D35" s="9">
        <v>0</v>
      </c>
      <c r="E35" s="9">
        <v>0</v>
      </c>
      <c r="F35" s="9">
        <v>0</v>
      </c>
      <c r="G35" s="9">
        <v>1832.8837360775083</v>
      </c>
      <c r="H35" s="9">
        <v>0</v>
      </c>
      <c r="I35" s="9">
        <v>0</v>
      </c>
      <c r="J35" s="9">
        <v>503962.39733124711</v>
      </c>
      <c r="K35" s="9">
        <v>1884819</v>
      </c>
      <c r="L35" s="9">
        <f t="shared" si="33"/>
        <v>267379.73106767662</v>
      </c>
      <c r="M35" s="40">
        <v>237.511</v>
      </c>
      <c r="N35" s="40">
        <f t="shared" si="34"/>
        <v>244.01568286742099</v>
      </c>
      <c r="O35" s="27">
        <f t="shared" si="35"/>
        <v>972.44549003246902</v>
      </c>
      <c r="P35" s="27">
        <f t="shared" si="0"/>
        <v>0.36369454264516898</v>
      </c>
      <c r="Q35" s="19">
        <v>1868</v>
      </c>
      <c r="R35" s="7">
        <f t="shared" si="1"/>
        <v>0.36369454264516898</v>
      </c>
      <c r="S35" s="7">
        <f t="shared" si="2"/>
        <v>0</v>
      </c>
      <c r="T35" s="7">
        <f t="shared" si="3"/>
        <v>0</v>
      </c>
      <c r="U35" s="7">
        <f t="shared" si="4"/>
        <v>0</v>
      </c>
      <c r="V35" s="7">
        <v>0</v>
      </c>
      <c r="W35" s="7"/>
      <c r="X35" s="7">
        <f t="shared" si="5"/>
        <v>0.36369454264516898</v>
      </c>
      <c r="Y35" s="7">
        <f t="shared" si="6"/>
        <v>0</v>
      </c>
      <c r="Z35" s="7">
        <f t="shared" si="7"/>
        <v>0</v>
      </c>
      <c r="AA35" s="71">
        <f t="shared" si="36"/>
        <v>0</v>
      </c>
      <c r="AB35" s="16">
        <v>1868</v>
      </c>
      <c r="AC35" s="9">
        <f t="shared" si="37"/>
        <v>0</v>
      </c>
      <c r="AD35" s="9">
        <f t="shared" si="37"/>
        <v>0</v>
      </c>
      <c r="AE35" s="9">
        <f t="shared" si="37"/>
        <v>0</v>
      </c>
      <c r="AF35" s="9">
        <f t="shared" si="37"/>
        <v>0</v>
      </c>
      <c r="AG35" s="9">
        <f t="shared" si="37"/>
        <v>0</v>
      </c>
      <c r="AH35" s="9">
        <f t="shared" si="38"/>
        <v>0</v>
      </c>
      <c r="AI35" s="9">
        <f t="shared" si="38"/>
        <v>0</v>
      </c>
      <c r="AJ35" s="9">
        <f t="shared" si="38"/>
        <v>0</v>
      </c>
      <c r="AK35" s="9">
        <f t="shared" si="38"/>
        <v>0</v>
      </c>
      <c r="AL35" s="9">
        <f t="shared" si="38"/>
        <v>0</v>
      </c>
      <c r="AM35" s="27">
        <f t="shared" si="39"/>
        <v>0</v>
      </c>
      <c r="AN35" s="27">
        <f t="shared" si="39"/>
        <v>0</v>
      </c>
      <c r="AO35" s="27">
        <f t="shared" si="39"/>
        <v>0</v>
      </c>
      <c r="AP35" s="27">
        <f t="shared" si="39"/>
        <v>0</v>
      </c>
      <c r="AQ35" s="27">
        <f t="shared" si="39"/>
        <v>0</v>
      </c>
      <c r="AR35" s="19">
        <v>1868</v>
      </c>
      <c r="AS35" s="27">
        <f t="shared" si="81"/>
        <v>422.69862009251352</v>
      </c>
      <c r="AT35" s="27">
        <f t="shared" si="81"/>
        <v>436.86792469293368</v>
      </c>
      <c r="AU35" s="27">
        <f t="shared" si="81"/>
        <v>394.06433756571988</v>
      </c>
      <c r="AV35" s="27">
        <f t="shared" si="81"/>
        <v>345.38770836455041</v>
      </c>
      <c r="AW35" s="27">
        <f t="shared" si="81"/>
        <v>233.86514536179092</v>
      </c>
      <c r="AX35" s="157">
        <f t="shared" si="41"/>
        <v>1832.8837360775083</v>
      </c>
      <c r="AY35" s="27">
        <f t="shared" si="42"/>
        <v>0</v>
      </c>
      <c r="AZ35" s="27">
        <f t="shared" si="42"/>
        <v>0</v>
      </c>
      <c r="BA35" s="27">
        <f t="shared" si="42"/>
        <v>0</v>
      </c>
      <c r="BB35" s="27">
        <f t="shared" si="42"/>
        <v>0</v>
      </c>
      <c r="BC35" s="27">
        <f t="shared" si="42"/>
        <v>0</v>
      </c>
      <c r="BD35" s="27">
        <f t="shared" si="43"/>
        <v>0</v>
      </c>
      <c r="BE35" s="27">
        <f t="shared" si="43"/>
        <v>0</v>
      </c>
      <c r="BF35" s="27">
        <f t="shared" si="43"/>
        <v>0</v>
      </c>
      <c r="BG35" s="27">
        <f t="shared" si="43"/>
        <v>0</v>
      </c>
      <c r="BH35" s="27">
        <f t="shared" si="43"/>
        <v>0</v>
      </c>
      <c r="BI35" s="4"/>
      <c r="BJ35" s="7">
        <f t="shared" si="14"/>
        <v>0</v>
      </c>
      <c r="BK35" s="7">
        <f t="shared" si="15"/>
        <v>0</v>
      </c>
      <c r="BL35" s="7">
        <f t="shared" si="16"/>
        <v>0</v>
      </c>
      <c r="BM35" s="7">
        <f t="shared" si="17"/>
        <v>0</v>
      </c>
      <c r="BN35" s="7">
        <f t="shared" si="18"/>
        <v>0</v>
      </c>
      <c r="BO35" s="71">
        <f t="shared" si="44"/>
        <v>0</v>
      </c>
      <c r="BP35" s="7">
        <f t="shared" si="19"/>
        <v>0</v>
      </c>
      <c r="BQ35" s="7">
        <f t="shared" si="20"/>
        <v>0</v>
      </c>
      <c r="BR35" s="7">
        <f t="shared" si="21"/>
        <v>0</v>
      </c>
      <c r="BS35" s="7">
        <f t="shared" si="22"/>
        <v>0</v>
      </c>
      <c r="BT35" s="7">
        <f t="shared" si="23"/>
        <v>0</v>
      </c>
      <c r="BU35" s="7">
        <f t="shared" si="24"/>
        <v>0</v>
      </c>
      <c r="BV35" s="7">
        <f t="shared" si="25"/>
        <v>0</v>
      </c>
      <c r="BW35" s="7">
        <f t="shared" si="26"/>
        <v>0</v>
      </c>
      <c r="BX35" s="7">
        <f t="shared" si="27"/>
        <v>0</v>
      </c>
      <c r="BY35" s="7">
        <f t="shared" si="28"/>
        <v>0</v>
      </c>
      <c r="BZ35" s="180"/>
      <c r="CA35" s="7">
        <f t="shared" si="45"/>
        <v>8.3875031615638557E-2</v>
      </c>
      <c r="CB35" s="7">
        <f t="shared" si="46"/>
        <v>8.6686611343700468E-2</v>
      </c>
      <c r="CC35" s="7">
        <f t="shared" si="47"/>
        <v>7.8193202439805681E-2</v>
      </c>
      <c r="CD35" s="7">
        <f t="shared" si="48"/>
        <v>6.8534420463424409E-2</v>
      </c>
      <c r="CE35" s="7">
        <f t="shared" si="49"/>
        <v>4.6405276782599869E-2</v>
      </c>
      <c r="CF35" s="71">
        <f t="shared" si="29"/>
        <v>0</v>
      </c>
      <c r="CG35" s="174">
        <f t="shared" si="50"/>
        <v>0</v>
      </c>
      <c r="CH35" s="174">
        <f t="shared" si="51"/>
        <v>0</v>
      </c>
      <c r="CI35" s="174">
        <f t="shared" si="52"/>
        <v>0</v>
      </c>
      <c r="CJ35" s="174">
        <f t="shared" si="53"/>
        <v>0</v>
      </c>
      <c r="CK35" s="174">
        <f t="shared" si="54"/>
        <v>0</v>
      </c>
      <c r="CL35" s="71">
        <f t="shared" si="55"/>
        <v>0</v>
      </c>
      <c r="CM35" s="7">
        <f t="shared" si="56"/>
        <v>0</v>
      </c>
      <c r="CN35" s="7">
        <f t="shared" si="57"/>
        <v>0</v>
      </c>
      <c r="CO35" s="7">
        <f t="shared" si="58"/>
        <v>0</v>
      </c>
      <c r="CP35" s="7">
        <f t="shared" si="59"/>
        <v>0</v>
      </c>
      <c r="CQ35" s="7">
        <f t="shared" si="60"/>
        <v>0</v>
      </c>
      <c r="CR35" s="71">
        <f t="shared" si="61"/>
        <v>0</v>
      </c>
      <c r="CS35" s="7">
        <f t="shared" si="62"/>
        <v>0.36369454264516898</v>
      </c>
      <c r="CT35" s="7">
        <f t="shared" si="63"/>
        <v>0</v>
      </c>
      <c r="CU35" s="7">
        <f t="shared" si="64"/>
        <v>0</v>
      </c>
      <c r="CV35" s="93">
        <f t="shared" si="65"/>
        <v>0</v>
      </c>
      <c r="CW35" s="71">
        <f t="shared" si="66"/>
        <v>0</v>
      </c>
      <c r="CX35" s="16">
        <v>1868</v>
      </c>
      <c r="CY35" s="7">
        <f t="shared" si="67"/>
        <v>0.36369454264516898</v>
      </c>
      <c r="CZ35" s="7">
        <f t="shared" si="68"/>
        <v>0.36369454264516898</v>
      </c>
      <c r="DA35" s="7">
        <f t="shared" si="69"/>
        <v>0.36369454264516898</v>
      </c>
      <c r="DB35" s="92">
        <f t="shared" si="70"/>
        <v>0.36369454264516898</v>
      </c>
      <c r="DC35" s="93">
        <f t="shared" si="31"/>
        <v>0</v>
      </c>
      <c r="DD35" s="7">
        <f t="shared" si="71"/>
        <v>8.3875031615638557E-2</v>
      </c>
      <c r="DE35" s="7">
        <f t="shared" si="72"/>
        <v>8.6686611343700468E-2</v>
      </c>
      <c r="DF35" s="7">
        <f t="shared" si="73"/>
        <v>7.8193202439805681E-2</v>
      </c>
      <c r="DG35" s="7">
        <f t="shared" si="74"/>
        <v>6.8534420463424409E-2</v>
      </c>
      <c r="DH35" s="7">
        <f t="shared" si="75"/>
        <v>4.6405276782599869E-2</v>
      </c>
      <c r="DI35" s="71">
        <f t="shared" si="76"/>
        <v>0</v>
      </c>
      <c r="DJ35" s="16">
        <v>1868</v>
      </c>
      <c r="DK35" s="23">
        <f t="shared" si="77"/>
        <v>0.59346944919314892</v>
      </c>
      <c r="DL35" s="23">
        <f t="shared" si="78"/>
        <v>0.93225839601622884</v>
      </c>
      <c r="DM35" s="23">
        <f t="shared" si="79"/>
        <v>0.59346944919314892</v>
      </c>
      <c r="DN35" s="23">
        <f t="shared" si="80"/>
        <v>0.93225839601622884</v>
      </c>
    </row>
    <row r="36" spans="1:118">
      <c r="A36" s="16">
        <v>1869</v>
      </c>
      <c r="B36" s="9">
        <v>2297.0279434631098</v>
      </c>
      <c r="C36" s="9">
        <v>0</v>
      </c>
      <c r="D36" s="9">
        <v>0</v>
      </c>
      <c r="E36" s="9">
        <v>0</v>
      </c>
      <c r="F36" s="9">
        <v>0</v>
      </c>
      <c r="G36" s="9">
        <v>2297.0279434631098</v>
      </c>
      <c r="H36" s="9">
        <v>0</v>
      </c>
      <c r="I36" s="9">
        <v>0</v>
      </c>
      <c r="J36" s="9">
        <v>557451.90736102674</v>
      </c>
      <c r="K36" s="9">
        <v>1914507</v>
      </c>
      <c r="L36" s="9">
        <f t="shared" si="33"/>
        <v>291172.56158427562</v>
      </c>
      <c r="M36" s="40">
        <v>258.93</v>
      </c>
      <c r="N36" s="40">
        <f t="shared" si="34"/>
        <v>266.02128223476518</v>
      </c>
      <c r="O36" s="27">
        <f t="shared" si="35"/>
        <v>1199.8012770196765</v>
      </c>
      <c r="P36" s="27">
        <f t="shared" si="0"/>
        <v>0.41205849565341401</v>
      </c>
      <c r="Q36" s="19">
        <v>1869</v>
      </c>
      <c r="R36" s="7">
        <f t="shared" si="1"/>
        <v>0.41205849565341401</v>
      </c>
      <c r="S36" s="7">
        <f t="shared" si="2"/>
        <v>0</v>
      </c>
      <c r="T36" s="7">
        <f t="shared" si="3"/>
        <v>0</v>
      </c>
      <c r="U36" s="7">
        <f t="shared" si="4"/>
        <v>0</v>
      </c>
      <c r="V36" s="7">
        <v>0</v>
      </c>
      <c r="W36" s="7"/>
      <c r="X36" s="7">
        <f t="shared" si="5"/>
        <v>0.41205849565341401</v>
      </c>
      <c r="Y36" s="7">
        <f t="shared" si="6"/>
        <v>0</v>
      </c>
      <c r="Z36" s="7">
        <f t="shared" si="7"/>
        <v>0</v>
      </c>
      <c r="AA36" s="71">
        <f t="shared" si="36"/>
        <v>0</v>
      </c>
      <c r="AB36" s="16">
        <v>1869</v>
      </c>
      <c r="AC36" s="9">
        <f t="shared" si="37"/>
        <v>0</v>
      </c>
      <c r="AD36" s="9">
        <f t="shared" si="37"/>
        <v>0</v>
      </c>
      <c r="AE36" s="9">
        <f t="shared" si="37"/>
        <v>0</v>
      </c>
      <c r="AF36" s="9">
        <f t="shared" si="37"/>
        <v>0</v>
      </c>
      <c r="AG36" s="9">
        <f t="shared" si="37"/>
        <v>0</v>
      </c>
      <c r="AH36" s="9">
        <f t="shared" si="38"/>
        <v>0</v>
      </c>
      <c r="AI36" s="9">
        <f t="shared" si="38"/>
        <v>0</v>
      </c>
      <c r="AJ36" s="9">
        <f t="shared" si="38"/>
        <v>0</v>
      </c>
      <c r="AK36" s="9">
        <f t="shared" si="38"/>
        <v>0</v>
      </c>
      <c r="AL36" s="9">
        <f t="shared" si="38"/>
        <v>0</v>
      </c>
      <c r="AM36" s="27">
        <f t="shared" si="39"/>
        <v>0</v>
      </c>
      <c r="AN36" s="27">
        <f t="shared" si="39"/>
        <v>0</v>
      </c>
      <c r="AO36" s="27">
        <f t="shared" si="39"/>
        <v>0</v>
      </c>
      <c r="AP36" s="27">
        <f t="shared" si="39"/>
        <v>0</v>
      </c>
      <c r="AQ36" s="27">
        <f t="shared" si="39"/>
        <v>0</v>
      </c>
      <c r="AR36" s="19">
        <v>1869</v>
      </c>
      <c r="AS36" s="27">
        <f t="shared" si="81"/>
        <v>529.73929710004336</v>
      </c>
      <c r="AT36" s="27">
        <f t="shared" si="81"/>
        <v>547.49671835157289</v>
      </c>
      <c r="AU36" s="27">
        <f t="shared" si="81"/>
        <v>493.85390742125094</v>
      </c>
      <c r="AV36" s="27">
        <f t="shared" si="81"/>
        <v>432.85081417106863</v>
      </c>
      <c r="AW36" s="27">
        <f t="shared" si="81"/>
        <v>293.08720641917421</v>
      </c>
      <c r="AX36" s="157">
        <f t="shared" si="41"/>
        <v>2297.0279434631102</v>
      </c>
      <c r="AY36" s="27">
        <f t="shared" si="42"/>
        <v>0</v>
      </c>
      <c r="AZ36" s="27">
        <f t="shared" si="42"/>
        <v>0</v>
      </c>
      <c r="BA36" s="27">
        <f t="shared" si="42"/>
        <v>0</v>
      </c>
      <c r="BB36" s="27">
        <f t="shared" si="42"/>
        <v>0</v>
      </c>
      <c r="BC36" s="27">
        <f t="shared" si="42"/>
        <v>0</v>
      </c>
      <c r="BD36" s="27">
        <f t="shared" si="43"/>
        <v>0</v>
      </c>
      <c r="BE36" s="27">
        <f t="shared" si="43"/>
        <v>0</v>
      </c>
      <c r="BF36" s="27">
        <f t="shared" si="43"/>
        <v>0</v>
      </c>
      <c r="BG36" s="27">
        <f t="shared" si="43"/>
        <v>0</v>
      </c>
      <c r="BH36" s="27">
        <f t="shared" si="43"/>
        <v>0</v>
      </c>
      <c r="BI36" s="4"/>
      <c r="BJ36" s="7">
        <f t="shared" si="14"/>
        <v>0</v>
      </c>
      <c r="BK36" s="7">
        <f t="shared" si="15"/>
        <v>0</v>
      </c>
      <c r="BL36" s="7">
        <f t="shared" si="16"/>
        <v>0</v>
      </c>
      <c r="BM36" s="7">
        <f t="shared" si="17"/>
        <v>0</v>
      </c>
      <c r="BN36" s="7">
        <f t="shared" si="18"/>
        <v>0</v>
      </c>
      <c r="BO36" s="71">
        <f t="shared" si="44"/>
        <v>0</v>
      </c>
      <c r="BP36" s="7">
        <f t="shared" si="19"/>
        <v>0</v>
      </c>
      <c r="BQ36" s="7">
        <f t="shared" si="20"/>
        <v>0</v>
      </c>
      <c r="BR36" s="7">
        <f t="shared" si="21"/>
        <v>0</v>
      </c>
      <c r="BS36" s="7">
        <f t="shared" si="22"/>
        <v>0</v>
      </c>
      <c r="BT36" s="7">
        <f t="shared" si="23"/>
        <v>0</v>
      </c>
      <c r="BU36" s="7">
        <f t="shared" si="24"/>
        <v>0</v>
      </c>
      <c r="BV36" s="7">
        <f t="shared" si="25"/>
        <v>0</v>
      </c>
      <c r="BW36" s="7">
        <f t="shared" si="26"/>
        <v>0</v>
      </c>
      <c r="BX36" s="7">
        <f t="shared" si="27"/>
        <v>0</v>
      </c>
      <c r="BY36" s="7">
        <f t="shared" si="28"/>
        <v>0</v>
      </c>
      <c r="BZ36" s="180"/>
      <c r="CA36" s="7">
        <f t="shared" si="45"/>
        <v>9.5028699355936427E-2</v>
      </c>
      <c r="CB36" s="7">
        <f t="shared" si="46"/>
        <v>9.8214161817728532E-2</v>
      </c>
      <c r="CC36" s="7">
        <f t="shared" si="47"/>
        <v>8.8591302837073727E-2</v>
      </c>
      <c r="CD36" s="7">
        <f t="shared" si="48"/>
        <v>7.7648099944653742E-2</v>
      </c>
      <c r="CE36" s="7">
        <f t="shared" si="49"/>
        <v>5.2576231698021614E-2</v>
      </c>
      <c r="CF36" s="71">
        <f t="shared" si="29"/>
        <v>0</v>
      </c>
      <c r="CG36" s="174">
        <f t="shared" si="50"/>
        <v>0</v>
      </c>
      <c r="CH36" s="174">
        <f t="shared" si="51"/>
        <v>0</v>
      </c>
      <c r="CI36" s="174">
        <f t="shared" si="52"/>
        <v>0</v>
      </c>
      <c r="CJ36" s="174">
        <f t="shared" si="53"/>
        <v>0</v>
      </c>
      <c r="CK36" s="174">
        <f t="shared" si="54"/>
        <v>0</v>
      </c>
      <c r="CL36" s="71">
        <f t="shared" si="55"/>
        <v>0</v>
      </c>
      <c r="CM36" s="7">
        <f t="shared" si="56"/>
        <v>0</v>
      </c>
      <c r="CN36" s="7">
        <f t="shared" si="57"/>
        <v>0</v>
      </c>
      <c r="CO36" s="7">
        <f t="shared" si="58"/>
        <v>0</v>
      </c>
      <c r="CP36" s="7">
        <f t="shared" si="59"/>
        <v>0</v>
      </c>
      <c r="CQ36" s="7">
        <f t="shared" si="60"/>
        <v>0</v>
      </c>
      <c r="CR36" s="71">
        <f t="shared" si="61"/>
        <v>0</v>
      </c>
      <c r="CS36" s="7">
        <f t="shared" si="62"/>
        <v>0.41205849565341401</v>
      </c>
      <c r="CT36" s="7">
        <f t="shared" si="63"/>
        <v>0</v>
      </c>
      <c r="CU36" s="7">
        <f t="shared" si="64"/>
        <v>0</v>
      </c>
      <c r="CV36" s="93">
        <f t="shared" si="65"/>
        <v>0</v>
      </c>
      <c r="CW36" s="71">
        <f t="shared" si="66"/>
        <v>0</v>
      </c>
      <c r="CX36" s="16">
        <v>1869</v>
      </c>
      <c r="CY36" s="7">
        <f t="shared" si="67"/>
        <v>0.41205849565341401</v>
      </c>
      <c r="CZ36" s="7">
        <f t="shared" si="68"/>
        <v>0.41205849565341401</v>
      </c>
      <c r="DA36" s="7">
        <f t="shared" si="69"/>
        <v>0.41205849565341401</v>
      </c>
      <c r="DB36" s="92">
        <f t="shared" si="70"/>
        <v>0.41205849565341401</v>
      </c>
      <c r="DC36" s="93">
        <f t="shared" si="31"/>
        <v>0</v>
      </c>
      <c r="DD36" s="7">
        <f t="shared" si="71"/>
        <v>9.5028699355936427E-2</v>
      </c>
      <c r="DE36" s="7">
        <f t="shared" si="72"/>
        <v>9.8214161817728532E-2</v>
      </c>
      <c r="DF36" s="7">
        <f t="shared" si="73"/>
        <v>8.8591302837073727E-2</v>
      </c>
      <c r="DG36" s="7">
        <f t="shared" si="74"/>
        <v>7.7648099944653742E-2</v>
      </c>
      <c r="DH36" s="7">
        <f t="shared" si="75"/>
        <v>5.2576231698021614E-2</v>
      </c>
      <c r="DI36" s="71">
        <f t="shared" si="76"/>
        <v>0</v>
      </c>
      <c r="DJ36" s="16">
        <v>1869</v>
      </c>
      <c r="DK36" s="23">
        <f t="shared" si="77"/>
        <v>0.59346944919314915</v>
      </c>
      <c r="DL36" s="23">
        <f t="shared" si="78"/>
        <v>0.93225839601622873</v>
      </c>
      <c r="DM36" s="23">
        <f t="shared" si="79"/>
        <v>0.59346944919314915</v>
      </c>
      <c r="DN36" s="23">
        <f t="shared" si="80"/>
        <v>0.93225839601622873</v>
      </c>
    </row>
    <row r="37" spans="1:118">
      <c r="A37" s="16">
        <v>1870</v>
      </c>
      <c r="B37" s="9">
        <v>2254.8995798986616</v>
      </c>
      <c r="C37" s="9">
        <v>0</v>
      </c>
      <c r="D37" s="9">
        <v>0</v>
      </c>
      <c r="E37" s="9">
        <v>0</v>
      </c>
      <c r="F37" s="9">
        <v>0</v>
      </c>
      <c r="G37" s="9">
        <v>2254.8995798986616</v>
      </c>
      <c r="H37" s="9">
        <v>0</v>
      </c>
      <c r="I37" s="9">
        <v>0</v>
      </c>
      <c r="J37" s="9">
        <v>572412.5324866185</v>
      </c>
      <c r="K37" s="9">
        <v>1944569</v>
      </c>
      <c r="L37" s="9">
        <f t="shared" si="33"/>
        <v>294364.73197228718</v>
      </c>
      <c r="M37" s="40">
        <v>262.05799999999999</v>
      </c>
      <c r="N37" s="40">
        <f t="shared" si="34"/>
        <v>269.23494836395201</v>
      </c>
      <c r="O37" s="27">
        <f t="shared" si="35"/>
        <v>1159.588361173433</v>
      </c>
      <c r="P37" s="27">
        <f t="shared" si="0"/>
        <v>0.39392910740495973</v>
      </c>
      <c r="Q37" s="19">
        <v>1870</v>
      </c>
      <c r="R37" s="7">
        <f t="shared" si="1"/>
        <v>0.39392910740495973</v>
      </c>
      <c r="S37" s="7">
        <f t="shared" si="2"/>
        <v>0</v>
      </c>
      <c r="T37" s="7">
        <f t="shared" si="3"/>
        <v>0</v>
      </c>
      <c r="U37" s="7">
        <f t="shared" si="4"/>
        <v>0</v>
      </c>
      <c r="V37" s="7">
        <v>0</v>
      </c>
      <c r="W37" s="7"/>
      <c r="X37" s="7">
        <f t="shared" si="5"/>
        <v>0.39392910740495973</v>
      </c>
      <c r="Y37" s="7">
        <f t="shared" si="6"/>
        <v>0</v>
      </c>
      <c r="Z37" s="7">
        <f t="shared" si="7"/>
        <v>0</v>
      </c>
      <c r="AA37" s="71">
        <f t="shared" si="36"/>
        <v>0</v>
      </c>
      <c r="AB37" s="16">
        <v>1870</v>
      </c>
      <c r="AC37" s="9">
        <f t="shared" si="37"/>
        <v>0</v>
      </c>
      <c r="AD37" s="9">
        <f t="shared" si="37"/>
        <v>0</v>
      </c>
      <c r="AE37" s="9">
        <f t="shared" si="37"/>
        <v>0</v>
      </c>
      <c r="AF37" s="9">
        <f t="shared" si="37"/>
        <v>0</v>
      </c>
      <c r="AG37" s="9">
        <f t="shared" si="37"/>
        <v>0</v>
      </c>
      <c r="AH37" s="9">
        <f t="shared" si="38"/>
        <v>0</v>
      </c>
      <c r="AI37" s="9">
        <f t="shared" si="38"/>
        <v>0</v>
      </c>
      <c r="AJ37" s="9">
        <f t="shared" si="38"/>
        <v>0</v>
      </c>
      <c r="AK37" s="9">
        <f t="shared" si="38"/>
        <v>0</v>
      </c>
      <c r="AL37" s="9">
        <f t="shared" si="38"/>
        <v>0</v>
      </c>
      <c r="AM37" s="27">
        <f t="shared" si="39"/>
        <v>0</v>
      </c>
      <c r="AN37" s="27">
        <f t="shared" si="39"/>
        <v>0</v>
      </c>
      <c r="AO37" s="27">
        <f t="shared" si="39"/>
        <v>0</v>
      </c>
      <c r="AP37" s="27">
        <f t="shared" si="39"/>
        <v>0</v>
      </c>
      <c r="AQ37" s="27">
        <f t="shared" si="39"/>
        <v>0</v>
      </c>
      <c r="AR37" s="19">
        <v>1870</v>
      </c>
      <c r="AS37" s="27">
        <f t="shared" si="81"/>
        <v>520.02367750293934</v>
      </c>
      <c r="AT37" s="27">
        <f t="shared" si="81"/>
        <v>537.45542091472794</v>
      </c>
      <c r="AU37" s="27">
        <f t="shared" si="81"/>
        <v>484.79643947935091</v>
      </c>
      <c r="AV37" s="27">
        <f t="shared" si="81"/>
        <v>424.91216609303359</v>
      </c>
      <c r="AW37" s="27">
        <f t="shared" si="81"/>
        <v>287.71187590861012</v>
      </c>
      <c r="AX37" s="157">
        <f t="shared" si="41"/>
        <v>2254.8995798986621</v>
      </c>
      <c r="AY37" s="27">
        <f t="shared" si="42"/>
        <v>0</v>
      </c>
      <c r="AZ37" s="27">
        <f t="shared" si="42"/>
        <v>0</v>
      </c>
      <c r="BA37" s="27">
        <f t="shared" si="42"/>
        <v>0</v>
      </c>
      <c r="BB37" s="27">
        <f t="shared" si="42"/>
        <v>0</v>
      </c>
      <c r="BC37" s="27">
        <f t="shared" si="42"/>
        <v>0</v>
      </c>
      <c r="BD37" s="27">
        <f t="shared" si="43"/>
        <v>0</v>
      </c>
      <c r="BE37" s="27">
        <f t="shared" si="43"/>
        <v>0</v>
      </c>
      <c r="BF37" s="27">
        <f t="shared" si="43"/>
        <v>0</v>
      </c>
      <c r="BG37" s="27">
        <f t="shared" si="43"/>
        <v>0</v>
      </c>
      <c r="BH37" s="27">
        <f t="shared" si="43"/>
        <v>0</v>
      </c>
      <c r="BI37" s="4"/>
      <c r="BJ37" s="7">
        <f t="shared" si="14"/>
        <v>0</v>
      </c>
      <c r="BK37" s="7">
        <f t="shared" si="15"/>
        <v>0</v>
      </c>
      <c r="BL37" s="7">
        <f t="shared" si="16"/>
        <v>0</v>
      </c>
      <c r="BM37" s="7">
        <f t="shared" si="17"/>
        <v>0</v>
      </c>
      <c r="BN37" s="7">
        <f t="shared" si="18"/>
        <v>0</v>
      </c>
      <c r="BO37" s="71">
        <f t="shared" si="44"/>
        <v>0</v>
      </c>
      <c r="BP37" s="7">
        <f t="shared" si="19"/>
        <v>0</v>
      </c>
      <c r="BQ37" s="7">
        <f t="shared" si="20"/>
        <v>0</v>
      </c>
      <c r="BR37" s="7">
        <f t="shared" si="21"/>
        <v>0</v>
      </c>
      <c r="BS37" s="7">
        <f t="shared" si="22"/>
        <v>0</v>
      </c>
      <c r="BT37" s="7">
        <f t="shared" si="23"/>
        <v>0</v>
      </c>
      <c r="BU37" s="7">
        <f t="shared" si="24"/>
        <v>0</v>
      </c>
      <c r="BV37" s="7">
        <f t="shared" si="25"/>
        <v>0</v>
      </c>
      <c r="BW37" s="7">
        <f t="shared" si="26"/>
        <v>0</v>
      </c>
      <c r="BX37" s="7">
        <f t="shared" si="27"/>
        <v>0</v>
      </c>
      <c r="BY37" s="7">
        <f t="shared" si="28"/>
        <v>0</v>
      </c>
      <c r="BZ37" s="180"/>
      <c r="CA37" s="7">
        <f t="shared" si="45"/>
        <v>9.0847709997526324E-2</v>
      </c>
      <c r="CB37" s="7">
        <f t="shared" si="46"/>
        <v>9.3893021276100774E-2</v>
      </c>
      <c r="CC37" s="7">
        <f t="shared" si="47"/>
        <v>8.4693540404041409E-2</v>
      </c>
      <c r="CD37" s="7">
        <f t="shared" si="48"/>
        <v>7.4231806953487162E-2</v>
      </c>
      <c r="CE37" s="7">
        <f t="shared" si="49"/>
        <v>5.0263028773804161E-2</v>
      </c>
      <c r="CF37" s="71">
        <f t="shared" si="29"/>
        <v>0</v>
      </c>
      <c r="CG37" s="174">
        <f t="shared" si="50"/>
        <v>0</v>
      </c>
      <c r="CH37" s="174">
        <f t="shared" si="51"/>
        <v>0</v>
      </c>
      <c r="CI37" s="174">
        <f t="shared" si="52"/>
        <v>0</v>
      </c>
      <c r="CJ37" s="174">
        <f t="shared" si="53"/>
        <v>0</v>
      </c>
      <c r="CK37" s="174">
        <f t="shared" si="54"/>
        <v>0</v>
      </c>
      <c r="CL37" s="71">
        <f t="shared" si="55"/>
        <v>0</v>
      </c>
      <c r="CM37" s="7">
        <f t="shared" si="56"/>
        <v>0</v>
      </c>
      <c r="CN37" s="7">
        <f t="shared" si="57"/>
        <v>0</v>
      </c>
      <c r="CO37" s="7">
        <f t="shared" si="58"/>
        <v>0</v>
      </c>
      <c r="CP37" s="7">
        <f t="shared" si="59"/>
        <v>0</v>
      </c>
      <c r="CQ37" s="7">
        <f t="shared" si="60"/>
        <v>0</v>
      </c>
      <c r="CR37" s="71">
        <f t="shared" si="61"/>
        <v>0</v>
      </c>
      <c r="CS37" s="7">
        <f t="shared" si="62"/>
        <v>0.3939291074049599</v>
      </c>
      <c r="CT37" s="7">
        <f t="shared" si="63"/>
        <v>0</v>
      </c>
      <c r="CU37" s="7">
        <f t="shared" si="64"/>
        <v>0</v>
      </c>
      <c r="CV37" s="93">
        <f t="shared" si="65"/>
        <v>0</v>
      </c>
      <c r="CW37" s="71">
        <f t="shared" si="66"/>
        <v>0</v>
      </c>
      <c r="CX37" s="16">
        <v>1870</v>
      </c>
      <c r="CY37" s="7">
        <f t="shared" si="67"/>
        <v>0.3939291074049599</v>
      </c>
      <c r="CZ37" s="7">
        <f t="shared" si="68"/>
        <v>0.3939291074049599</v>
      </c>
      <c r="DA37" s="7">
        <f t="shared" si="69"/>
        <v>0.3939291074049599</v>
      </c>
      <c r="DB37" s="92">
        <f t="shared" si="70"/>
        <v>0.39392910740495973</v>
      </c>
      <c r="DC37" s="93">
        <f t="shared" si="31"/>
        <v>0</v>
      </c>
      <c r="DD37" s="7">
        <f t="shared" si="71"/>
        <v>9.0847709997526324E-2</v>
      </c>
      <c r="DE37" s="7">
        <f t="shared" si="72"/>
        <v>9.3893021276100774E-2</v>
      </c>
      <c r="DF37" s="7">
        <f t="shared" si="73"/>
        <v>8.4693540404041409E-2</v>
      </c>
      <c r="DG37" s="7">
        <f t="shared" si="74"/>
        <v>7.4231806953487162E-2</v>
      </c>
      <c r="DH37" s="7">
        <f t="shared" si="75"/>
        <v>5.0263028773804161E-2</v>
      </c>
      <c r="DI37" s="71">
        <f t="shared" si="76"/>
        <v>0</v>
      </c>
      <c r="DJ37" s="16">
        <v>1870</v>
      </c>
      <c r="DK37" s="23">
        <f t="shared" si="77"/>
        <v>0.59346944919314892</v>
      </c>
      <c r="DL37" s="23">
        <f t="shared" si="78"/>
        <v>0.93225839601622884</v>
      </c>
      <c r="DM37" s="23">
        <f t="shared" si="79"/>
        <v>0.59346944919314892</v>
      </c>
      <c r="DN37" s="23">
        <f t="shared" si="80"/>
        <v>0.93225839601622884</v>
      </c>
    </row>
    <row r="38" spans="1:118">
      <c r="A38" s="16">
        <v>1871</v>
      </c>
      <c r="B38" s="9">
        <v>2405.4665711835751</v>
      </c>
      <c r="C38" s="9">
        <v>0</v>
      </c>
      <c r="D38" s="9">
        <v>0</v>
      </c>
      <c r="E38" s="9">
        <v>0</v>
      </c>
      <c r="F38" s="9">
        <v>0</v>
      </c>
      <c r="G38" s="9">
        <v>2405.4665711835751</v>
      </c>
      <c r="H38" s="9">
        <v>0</v>
      </c>
      <c r="I38" s="9">
        <v>0</v>
      </c>
      <c r="J38" s="9">
        <v>573862.19641544111</v>
      </c>
      <c r="K38" s="9">
        <v>1974998</v>
      </c>
      <c r="L38" s="9">
        <f t="shared" si="33"/>
        <v>290563.43166698964</v>
      </c>
      <c r="M38" s="40">
        <v>258.66199999999998</v>
      </c>
      <c r="N38" s="40">
        <f t="shared" si="34"/>
        <v>265.74594255362001</v>
      </c>
      <c r="O38" s="27">
        <f t="shared" si="35"/>
        <v>1217.9589909374972</v>
      </c>
      <c r="P38" s="27">
        <f t="shared" si="0"/>
        <v>0.4191714641962867</v>
      </c>
      <c r="Q38" s="19">
        <v>1871</v>
      </c>
      <c r="R38" s="7">
        <f t="shared" si="1"/>
        <v>0.4191714641962867</v>
      </c>
      <c r="S38" s="7">
        <f t="shared" si="2"/>
        <v>0</v>
      </c>
      <c r="T38" s="7">
        <f t="shared" si="3"/>
        <v>0</v>
      </c>
      <c r="U38" s="7">
        <f t="shared" si="4"/>
        <v>0</v>
      </c>
      <c r="V38" s="7">
        <v>0</v>
      </c>
      <c r="W38" s="7"/>
      <c r="X38" s="7">
        <f t="shared" si="5"/>
        <v>0.4191714641962867</v>
      </c>
      <c r="Y38" s="7">
        <f t="shared" si="6"/>
        <v>0</v>
      </c>
      <c r="Z38" s="7">
        <f t="shared" si="7"/>
        <v>0</v>
      </c>
      <c r="AA38" s="71">
        <f t="shared" si="36"/>
        <v>0</v>
      </c>
      <c r="AB38" s="16">
        <v>1871</v>
      </c>
      <c r="AC38" s="9">
        <f t="shared" si="37"/>
        <v>0</v>
      </c>
      <c r="AD38" s="9">
        <f t="shared" si="37"/>
        <v>0</v>
      </c>
      <c r="AE38" s="9">
        <f t="shared" si="37"/>
        <v>0</v>
      </c>
      <c r="AF38" s="9">
        <f t="shared" si="37"/>
        <v>0</v>
      </c>
      <c r="AG38" s="9">
        <f t="shared" si="37"/>
        <v>0</v>
      </c>
      <c r="AH38" s="9">
        <f t="shared" si="38"/>
        <v>0</v>
      </c>
      <c r="AI38" s="9">
        <f t="shared" si="38"/>
        <v>0</v>
      </c>
      <c r="AJ38" s="9">
        <f t="shared" si="38"/>
        <v>0</v>
      </c>
      <c r="AK38" s="9">
        <f t="shared" si="38"/>
        <v>0</v>
      </c>
      <c r="AL38" s="9">
        <f t="shared" si="38"/>
        <v>0</v>
      </c>
      <c r="AM38" s="27">
        <f t="shared" si="39"/>
        <v>0</v>
      </c>
      <c r="AN38" s="27">
        <f t="shared" si="39"/>
        <v>0</v>
      </c>
      <c r="AO38" s="27">
        <f t="shared" si="39"/>
        <v>0</v>
      </c>
      <c r="AP38" s="27">
        <f t="shared" si="39"/>
        <v>0</v>
      </c>
      <c r="AQ38" s="27">
        <f t="shared" si="39"/>
        <v>0</v>
      </c>
      <c r="AR38" s="19">
        <v>1871</v>
      </c>
      <c r="AS38" s="27">
        <f t="shared" si="81"/>
        <v>554.74735265748996</v>
      </c>
      <c r="AT38" s="27">
        <f t="shared" si="81"/>
        <v>573.34307036851601</v>
      </c>
      <c r="AU38" s="27">
        <f t="shared" si="81"/>
        <v>517.16787718272076</v>
      </c>
      <c r="AV38" s="27">
        <f t="shared" si="81"/>
        <v>453.28493576282909</v>
      </c>
      <c r="AW38" s="27">
        <f t="shared" si="81"/>
        <v>306.92333521201942</v>
      </c>
      <c r="AX38" s="157">
        <f t="shared" si="41"/>
        <v>2405.4665711835755</v>
      </c>
      <c r="AY38" s="27">
        <f t="shared" si="42"/>
        <v>0</v>
      </c>
      <c r="AZ38" s="27">
        <f t="shared" si="42"/>
        <v>0</v>
      </c>
      <c r="BA38" s="27">
        <f t="shared" si="42"/>
        <v>0</v>
      </c>
      <c r="BB38" s="27">
        <f t="shared" si="42"/>
        <v>0</v>
      </c>
      <c r="BC38" s="27">
        <f t="shared" si="42"/>
        <v>0</v>
      </c>
      <c r="BD38" s="27">
        <f t="shared" si="43"/>
        <v>0</v>
      </c>
      <c r="BE38" s="27">
        <f t="shared" si="43"/>
        <v>0</v>
      </c>
      <c r="BF38" s="27">
        <f t="shared" si="43"/>
        <v>0</v>
      </c>
      <c r="BG38" s="27">
        <f t="shared" si="43"/>
        <v>0</v>
      </c>
      <c r="BH38" s="27">
        <f t="shared" si="43"/>
        <v>0</v>
      </c>
      <c r="BI38" s="4"/>
      <c r="BJ38" s="7">
        <f t="shared" si="14"/>
        <v>0</v>
      </c>
      <c r="BK38" s="7">
        <f t="shared" si="15"/>
        <v>0</v>
      </c>
      <c r="BL38" s="7">
        <f t="shared" si="16"/>
        <v>0</v>
      </c>
      <c r="BM38" s="7">
        <f t="shared" si="17"/>
        <v>0</v>
      </c>
      <c r="BN38" s="7">
        <f t="shared" si="18"/>
        <v>0</v>
      </c>
      <c r="BO38" s="71">
        <f t="shared" si="44"/>
        <v>0</v>
      </c>
      <c r="BP38" s="7">
        <f t="shared" si="19"/>
        <v>0</v>
      </c>
      <c r="BQ38" s="7">
        <f t="shared" si="20"/>
        <v>0</v>
      </c>
      <c r="BR38" s="7">
        <f t="shared" si="21"/>
        <v>0</v>
      </c>
      <c r="BS38" s="7">
        <f t="shared" si="22"/>
        <v>0</v>
      </c>
      <c r="BT38" s="7">
        <f t="shared" si="23"/>
        <v>0</v>
      </c>
      <c r="BU38" s="7">
        <f t="shared" si="24"/>
        <v>0</v>
      </c>
      <c r="BV38" s="7">
        <f t="shared" si="25"/>
        <v>0</v>
      </c>
      <c r="BW38" s="7">
        <f t="shared" si="26"/>
        <v>0</v>
      </c>
      <c r="BX38" s="7">
        <f t="shared" si="27"/>
        <v>0</v>
      </c>
      <c r="BY38" s="7">
        <f t="shared" si="28"/>
        <v>0</v>
      </c>
      <c r="BZ38" s="180"/>
      <c r="CA38" s="7">
        <f t="shared" si="45"/>
        <v>9.6669088175288492E-2</v>
      </c>
      <c r="CB38" s="7">
        <f t="shared" si="46"/>
        <v>9.9909538204438667E-2</v>
      </c>
      <c r="CC38" s="7">
        <f t="shared" si="47"/>
        <v>9.0120569086645827E-2</v>
      </c>
      <c r="CD38" s="7">
        <f t="shared" si="48"/>
        <v>7.8988464233088904E-2</v>
      </c>
      <c r="CE38" s="7">
        <f t="shared" si="49"/>
        <v>5.3483804496824827E-2</v>
      </c>
      <c r="CF38" s="71">
        <f t="shared" si="29"/>
        <v>0</v>
      </c>
      <c r="CG38" s="174">
        <f t="shared" si="50"/>
        <v>0</v>
      </c>
      <c r="CH38" s="174">
        <f t="shared" si="51"/>
        <v>0</v>
      </c>
      <c r="CI38" s="174">
        <f t="shared" si="52"/>
        <v>0</v>
      </c>
      <c r="CJ38" s="174">
        <f t="shared" si="53"/>
        <v>0</v>
      </c>
      <c r="CK38" s="174">
        <f t="shared" si="54"/>
        <v>0</v>
      </c>
      <c r="CL38" s="71">
        <f t="shared" si="55"/>
        <v>0</v>
      </c>
      <c r="CM38" s="7">
        <f t="shared" si="56"/>
        <v>0</v>
      </c>
      <c r="CN38" s="7">
        <f t="shared" si="57"/>
        <v>0</v>
      </c>
      <c r="CO38" s="7">
        <f t="shared" si="58"/>
        <v>0</v>
      </c>
      <c r="CP38" s="7">
        <f t="shared" si="59"/>
        <v>0</v>
      </c>
      <c r="CQ38" s="7">
        <f t="shared" si="60"/>
        <v>0</v>
      </c>
      <c r="CR38" s="71">
        <f t="shared" si="61"/>
        <v>0</v>
      </c>
      <c r="CS38" s="7">
        <f t="shared" si="62"/>
        <v>0.41917146419628676</v>
      </c>
      <c r="CT38" s="7">
        <f t="shared" si="63"/>
        <v>0</v>
      </c>
      <c r="CU38" s="7">
        <f t="shared" si="64"/>
        <v>0</v>
      </c>
      <c r="CV38" s="93">
        <f t="shared" si="65"/>
        <v>0</v>
      </c>
      <c r="CW38" s="71">
        <f t="shared" si="66"/>
        <v>0</v>
      </c>
      <c r="CX38" s="16">
        <v>1871</v>
      </c>
      <c r="CY38" s="7">
        <f t="shared" si="67"/>
        <v>0.41917146419628676</v>
      </c>
      <c r="CZ38" s="7">
        <f t="shared" si="68"/>
        <v>0.41917146419628676</v>
      </c>
      <c r="DA38" s="7">
        <f t="shared" si="69"/>
        <v>0.41917146419628676</v>
      </c>
      <c r="DB38" s="92">
        <f t="shared" si="70"/>
        <v>0.4191714641962867</v>
      </c>
      <c r="DC38" s="93">
        <f t="shared" si="31"/>
        <v>0</v>
      </c>
      <c r="DD38" s="7">
        <f t="shared" si="71"/>
        <v>9.6669088175288492E-2</v>
      </c>
      <c r="DE38" s="7">
        <f t="shared" si="72"/>
        <v>9.9909538204438667E-2</v>
      </c>
      <c r="DF38" s="7">
        <f t="shared" si="73"/>
        <v>9.0120569086645827E-2</v>
      </c>
      <c r="DG38" s="7">
        <f t="shared" si="74"/>
        <v>7.8988464233088904E-2</v>
      </c>
      <c r="DH38" s="7">
        <f t="shared" si="75"/>
        <v>5.3483804496824827E-2</v>
      </c>
      <c r="DI38" s="71">
        <f t="shared" si="76"/>
        <v>0</v>
      </c>
      <c r="DJ38" s="16">
        <v>1871</v>
      </c>
      <c r="DK38" s="23">
        <f t="shared" si="77"/>
        <v>0.59346944919314892</v>
      </c>
      <c r="DL38" s="23">
        <f t="shared" si="78"/>
        <v>0.93225839601622862</v>
      </c>
      <c r="DM38" s="23">
        <f t="shared" si="79"/>
        <v>0.59346944919314892</v>
      </c>
      <c r="DN38" s="23">
        <f t="shared" si="80"/>
        <v>0.93225839601622862</v>
      </c>
    </row>
    <row r="39" spans="1:118">
      <c r="A39" s="16">
        <v>1872</v>
      </c>
      <c r="B39" s="9">
        <v>2420.168453262203</v>
      </c>
      <c r="C39" s="9">
        <v>0</v>
      </c>
      <c r="D39" s="9">
        <v>0</v>
      </c>
      <c r="E39" s="9">
        <v>0</v>
      </c>
      <c r="F39" s="9">
        <v>0</v>
      </c>
      <c r="G39" s="9">
        <v>2420.168453262203</v>
      </c>
      <c r="H39" s="9">
        <v>0</v>
      </c>
      <c r="I39" s="9">
        <v>0</v>
      </c>
      <c r="J39" s="9">
        <v>617148.17523909733</v>
      </c>
      <c r="K39" s="9">
        <v>2005790</v>
      </c>
      <c r="L39" s="9">
        <f t="shared" si="33"/>
        <v>307683.34433769103</v>
      </c>
      <c r="M39" s="40">
        <v>273.87299999999999</v>
      </c>
      <c r="N39" s="40">
        <f t="shared" si="34"/>
        <v>281.3735242323479</v>
      </c>
      <c r="O39" s="27">
        <f t="shared" si="35"/>
        <v>1206.5911452655578</v>
      </c>
      <c r="P39" s="27">
        <f t="shared" si="0"/>
        <v>0.39215354599802138</v>
      </c>
      <c r="Q39" s="19">
        <v>1872</v>
      </c>
      <c r="R39" s="7">
        <f t="shared" si="1"/>
        <v>0.39215354599802138</v>
      </c>
      <c r="S39" s="7">
        <f t="shared" si="2"/>
        <v>0</v>
      </c>
      <c r="T39" s="7">
        <f t="shared" si="3"/>
        <v>0</v>
      </c>
      <c r="U39" s="7">
        <f t="shared" si="4"/>
        <v>0</v>
      </c>
      <c r="V39" s="7">
        <v>0</v>
      </c>
      <c r="W39" s="7"/>
      <c r="X39" s="7">
        <f t="shared" si="5"/>
        <v>0.39215354599802138</v>
      </c>
      <c r="Y39" s="7">
        <f t="shared" si="6"/>
        <v>0</v>
      </c>
      <c r="Z39" s="7">
        <f t="shared" si="7"/>
        <v>0</v>
      </c>
      <c r="AA39" s="71">
        <f t="shared" si="36"/>
        <v>0</v>
      </c>
      <c r="AB39" s="16">
        <v>1872</v>
      </c>
      <c r="AC39" s="9">
        <f t="shared" si="37"/>
        <v>0</v>
      </c>
      <c r="AD39" s="9">
        <f t="shared" si="37"/>
        <v>0</v>
      </c>
      <c r="AE39" s="9">
        <f t="shared" si="37"/>
        <v>0</v>
      </c>
      <c r="AF39" s="9">
        <f t="shared" si="37"/>
        <v>0</v>
      </c>
      <c r="AG39" s="9">
        <f t="shared" si="37"/>
        <v>0</v>
      </c>
      <c r="AH39" s="9">
        <f t="shared" si="38"/>
        <v>0</v>
      </c>
      <c r="AI39" s="9">
        <f t="shared" si="38"/>
        <v>0</v>
      </c>
      <c r="AJ39" s="9">
        <f t="shared" si="38"/>
        <v>0</v>
      </c>
      <c r="AK39" s="9">
        <f t="shared" si="38"/>
        <v>0</v>
      </c>
      <c r="AL39" s="9">
        <f t="shared" si="38"/>
        <v>0</v>
      </c>
      <c r="AM39" s="27">
        <f t="shared" si="39"/>
        <v>0</v>
      </c>
      <c r="AN39" s="27">
        <f t="shared" si="39"/>
        <v>0</v>
      </c>
      <c r="AO39" s="27">
        <f t="shared" si="39"/>
        <v>0</v>
      </c>
      <c r="AP39" s="27">
        <f t="shared" si="39"/>
        <v>0</v>
      </c>
      <c r="AQ39" s="27">
        <f t="shared" si="39"/>
        <v>0</v>
      </c>
      <c r="AR39" s="19">
        <v>1872</v>
      </c>
      <c r="AS39" s="27">
        <f t="shared" si="81"/>
        <v>558.13789246373972</v>
      </c>
      <c r="AT39" s="27">
        <f t="shared" si="81"/>
        <v>576.84726465337326</v>
      </c>
      <c r="AU39" s="27">
        <f t="shared" si="81"/>
        <v>520.32873638412445</v>
      </c>
      <c r="AV39" s="27">
        <f t="shared" si="81"/>
        <v>456.05535117971209</v>
      </c>
      <c r="AW39" s="27">
        <f t="shared" si="81"/>
        <v>308.79920858125359</v>
      </c>
      <c r="AX39" s="157">
        <f t="shared" si="41"/>
        <v>2420.168453262203</v>
      </c>
      <c r="AY39" s="27">
        <f t="shared" si="42"/>
        <v>0</v>
      </c>
      <c r="AZ39" s="27">
        <f t="shared" si="42"/>
        <v>0</v>
      </c>
      <c r="BA39" s="27">
        <f t="shared" si="42"/>
        <v>0</v>
      </c>
      <c r="BB39" s="27">
        <f t="shared" si="42"/>
        <v>0</v>
      </c>
      <c r="BC39" s="27">
        <f t="shared" si="42"/>
        <v>0</v>
      </c>
      <c r="BD39" s="27">
        <f t="shared" si="43"/>
        <v>0</v>
      </c>
      <c r="BE39" s="27">
        <f t="shared" si="43"/>
        <v>0</v>
      </c>
      <c r="BF39" s="27">
        <f t="shared" si="43"/>
        <v>0</v>
      </c>
      <c r="BG39" s="27">
        <f t="shared" si="43"/>
        <v>0</v>
      </c>
      <c r="BH39" s="27">
        <f t="shared" si="43"/>
        <v>0</v>
      </c>
      <c r="BI39" s="4"/>
      <c r="BJ39" s="7">
        <f t="shared" si="14"/>
        <v>0</v>
      </c>
      <c r="BK39" s="7">
        <f t="shared" si="15"/>
        <v>0</v>
      </c>
      <c r="BL39" s="7">
        <f t="shared" si="16"/>
        <v>0</v>
      </c>
      <c r="BM39" s="7">
        <f t="shared" si="17"/>
        <v>0</v>
      </c>
      <c r="BN39" s="7">
        <f t="shared" si="18"/>
        <v>0</v>
      </c>
      <c r="BO39" s="71">
        <f t="shared" si="44"/>
        <v>0</v>
      </c>
      <c r="BP39" s="7">
        <f t="shared" si="19"/>
        <v>0</v>
      </c>
      <c r="BQ39" s="7">
        <f t="shared" si="20"/>
        <v>0</v>
      </c>
      <c r="BR39" s="7">
        <f t="shared" si="21"/>
        <v>0</v>
      </c>
      <c r="BS39" s="7">
        <f t="shared" si="22"/>
        <v>0</v>
      </c>
      <c r="BT39" s="7">
        <f t="shared" si="23"/>
        <v>0</v>
      </c>
      <c r="BU39" s="7">
        <f t="shared" si="24"/>
        <v>0</v>
      </c>
      <c r="BV39" s="7">
        <f t="shared" si="25"/>
        <v>0</v>
      </c>
      <c r="BW39" s="7">
        <f t="shared" si="26"/>
        <v>0</v>
      </c>
      <c r="BX39" s="7">
        <f t="shared" si="27"/>
        <v>0</v>
      </c>
      <c r="BY39" s="7">
        <f t="shared" si="28"/>
        <v>0</v>
      </c>
      <c r="BZ39" s="180"/>
      <c r="CA39" s="7">
        <f t="shared" si="45"/>
        <v>9.043823102085724E-2</v>
      </c>
      <c r="CB39" s="7">
        <f t="shared" si="46"/>
        <v>9.3469816131253963E-2</v>
      </c>
      <c r="CC39" s="7">
        <f t="shared" si="47"/>
        <v>8.4311800190049524E-2</v>
      </c>
      <c r="CD39" s="7">
        <f t="shared" si="48"/>
        <v>7.389722103658912E-2</v>
      </c>
      <c r="CE39" s="7">
        <f t="shared" si="49"/>
        <v>5.0036477619271533E-2</v>
      </c>
      <c r="CF39" s="71">
        <f t="shared" si="29"/>
        <v>0</v>
      </c>
      <c r="CG39" s="174">
        <f t="shared" si="50"/>
        <v>0</v>
      </c>
      <c r="CH39" s="174">
        <f t="shared" si="51"/>
        <v>0</v>
      </c>
      <c r="CI39" s="174">
        <f t="shared" si="52"/>
        <v>0</v>
      </c>
      <c r="CJ39" s="174">
        <f t="shared" si="53"/>
        <v>0</v>
      </c>
      <c r="CK39" s="174">
        <f t="shared" si="54"/>
        <v>0</v>
      </c>
      <c r="CL39" s="71">
        <f t="shared" si="55"/>
        <v>0</v>
      </c>
      <c r="CM39" s="7">
        <f t="shared" si="56"/>
        <v>0</v>
      </c>
      <c r="CN39" s="7">
        <f t="shared" si="57"/>
        <v>0</v>
      </c>
      <c r="CO39" s="7">
        <f t="shared" si="58"/>
        <v>0</v>
      </c>
      <c r="CP39" s="7">
        <f t="shared" si="59"/>
        <v>0</v>
      </c>
      <c r="CQ39" s="7">
        <f t="shared" si="60"/>
        <v>0</v>
      </c>
      <c r="CR39" s="71">
        <f t="shared" si="61"/>
        <v>0</v>
      </c>
      <c r="CS39" s="7">
        <f t="shared" si="62"/>
        <v>0.39215354599802144</v>
      </c>
      <c r="CT39" s="7">
        <f t="shared" si="63"/>
        <v>0</v>
      </c>
      <c r="CU39" s="7">
        <f t="shared" si="64"/>
        <v>0</v>
      </c>
      <c r="CV39" s="93">
        <f t="shared" si="65"/>
        <v>0</v>
      </c>
      <c r="CW39" s="71">
        <f t="shared" si="66"/>
        <v>0</v>
      </c>
      <c r="CX39" s="16">
        <v>1872</v>
      </c>
      <c r="CY39" s="7">
        <f t="shared" si="67"/>
        <v>0.39215354599802144</v>
      </c>
      <c r="CZ39" s="7">
        <f t="shared" si="68"/>
        <v>0.39215354599802144</v>
      </c>
      <c r="DA39" s="7">
        <f t="shared" si="69"/>
        <v>0.39215354599802144</v>
      </c>
      <c r="DB39" s="92">
        <f t="shared" si="70"/>
        <v>0.39215354599802138</v>
      </c>
      <c r="DC39" s="93">
        <f t="shared" si="31"/>
        <v>0</v>
      </c>
      <c r="DD39" s="7">
        <f t="shared" si="71"/>
        <v>9.043823102085724E-2</v>
      </c>
      <c r="DE39" s="7">
        <f t="shared" si="72"/>
        <v>9.3469816131253963E-2</v>
      </c>
      <c r="DF39" s="7">
        <f t="shared" si="73"/>
        <v>8.4311800190049524E-2</v>
      </c>
      <c r="DG39" s="7">
        <f t="shared" si="74"/>
        <v>7.389722103658912E-2</v>
      </c>
      <c r="DH39" s="7">
        <f t="shared" si="75"/>
        <v>5.0036477619271533E-2</v>
      </c>
      <c r="DI39" s="71">
        <f t="shared" si="76"/>
        <v>0</v>
      </c>
      <c r="DJ39" s="16">
        <v>1872</v>
      </c>
      <c r="DK39" s="23">
        <f t="shared" si="77"/>
        <v>0.59346944919314903</v>
      </c>
      <c r="DL39" s="23">
        <f t="shared" si="78"/>
        <v>0.93225839601622884</v>
      </c>
      <c r="DM39" s="23">
        <f t="shared" si="79"/>
        <v>0.59346944919314903</v>
      </c>
      <c r="DN39" s="23">
        <f t="shared" si="80"/>
        <v>0.93225839601622884</v>
      </c>
    </row>
    <row r="40" spans="1:118">
      <c r="A40" s="16">
        <v>1873</v>
      </c>
      <c r="B40" s="9">
        <v>2911.058949620608</v>
      </c>
      <c r="C40" s="9">
        <v>0</v>
      </c>
      <c r="D40" s="9">
        <v>0</v>
      </c>
      <c r="E40" s="9">
        <v>0</v>
      </c>
      <c r="F40" s="9">
        <v>0</v>
      </c>
      <c r="G40" s="9">
        <v>2911.058949620608</v>
      </c>
      <c r="H40" s="9">
        <v>0</v>
      </c>
      <c r="I40" s="9">
        <v>0</v>
      </c>
      <c r="J40" s="9">
        <v>658340.64331675717</v>
      </c>
      <c r="K40" s="9">
        <v>2036939</v>
      </c>
      <c r="L40" s="9">
        <f t="shared" si="33"/>
        <v>323200.96149995516</v>
      </c>
      <c r="M40" s="40">
        <v>287.63299999999998</v>
      </c>
      <c r="N40" s="40">
        <f t="shared" si="34"/>
        <v>295.51036756278614</v>
      </c>
      <c r="O40" s="27">
        <f t="shared" si="35"/>
        <v>1429.1340828667956</v>
      </c>
      <c r="P40" s="27">
        <f t="shared" si="0"/>
        <v>0.44218125968260585</v>
      </c>
      <c r="Q40" s="19">
        <v>1873</v>
      </c>
      <c r="R40" s="7">
        <f t="shared" si="1"/>
        <v>0.44218125968260585</v>
      </c>
      <c r="S40" s="7">
        <f t="shared" si="2"/>
        <v>0</v>
      </c>
      <c r="T40" s="7">
        <f t="shared" si="3"/>
        <v>0</v>
      </c>
      <c r="U40" s="7">
        <f t="shared" si="4"/>
        <v>0</v>
      </c>
      <c r="V40" s="7">
        <v>0</v>
      </c>
      <c r="W40" s="7"/>
      <c r="X40" s="7">
        <f t="shared" si="5"/>
        <v>0.44218125968260585</v>
      </c>
      <c r="Y40" s="7">
        <f t="shared" si="6"/>
        <v>0</v>
      </c>
      <c r="Z40" s="7">
        <f t="shared" si="7"/>
        <v>0</v>
      </c>
      <c r="AA40" s="71">
        <f t="shared" si="36"/>
        <v>0</v>
      </c>
      <c r="AB40" s="16">
        <v>1873</v>
      </c>
      <c r="AC40" s="9">
        <f t="shared" si="37"/>
        <v>0</v>
      </c>
      <c r="AD40" s="9">
        <f t="shared" si="37"/>
        <v>0</v>
      </c>
      <c r="AE40" s="9">
        <f t="shared" si="37"/>
        <v>0</v>
      </c>
      <c r="AF40" s="9">
        <f t="shared" si="37"/>
        <v>0</v>
      </c>
      <c r="AG40" s="9">
        <f t="shared" si="37"/>
        <v>0</v>
      </c>
      <c r="AH40" s="9">
        <f t="shared" si="38"/>
        <v>0</v>
      </c>
      <c r="AI40" s="9">
        <f t="shared" si="38"/>
        <v>0</v>
      </c>
      <c r="AJ40" s="9">
        <f t="shared" si="38"/>
        <v>0</v>
      </c>
      <c r="AK40" s="9">
        <f t="shared" si="38"/>
        <v>0</v>
      </c>
      <c r="AL40" s="9">
        <f t="shared" si="38"/>
        <v>0</v>
      </c>
      <c r="AM40" s="27">
        <f t="shared" si="39"/>
        <v>0</v>
      </c>
      <c r="AN40" s="27">
        <f t="shared" si="39"/>
        <v>0</v>
      </c>
      <c r="AO40" s="27">
        <f t="shared" si="39"/>
        <v>0</v>
      </c>
      <c r="AP40" s="27">
        <f t="shared" si="39"/>
        <v>0</v>
      </c>
      <c r="AQ40" s="27">
        <f t="shared" si="39"/>
        <v>0</v>
      </c>
      <c r="AR40" s="19">
        <v>1873</v>
      </c>
      <c r="AS40" s="27">
        <f t="shared" si="81"/>
        <v>671.34678364594208</v>
      </c>
      <c r="AT40" s="27">
        <f t="shared" si="81"/>
        <v>693.8510375465338</v>
      </c>
      <c r="AU40" s="27">
        <f t="shared" si="81"/>
        <v>625.86867569242008</v>
      </c>
      <c r="AV40" s="27">
        <f t="shared" si="81"/>
        <v>548.55851450528621</v>
      </c>
      <c r="AW40" s="27">
        <f t="shared" si="81"/>
        <v>371.43393823042612</v>
      </c>
      <c r="AX40" s="157">
        <f t="shared" si="41"/>
        <v>2911.0589496206085</v>
      </c>
      <c r="AY40" s="27">
        <f t="shared" si="42"/>
        <v>0</v>
      </c>
      <c r="AZ40" s="27">
        <f t="shared" si="42"/>
        <v>0</v>
      </c>
      <c r="BA40" s="27">
        <f t="shared" si="42"/>
        <v>0</v>
      </c>
      <c r="BB40" s="27">
        <f t="shared" si="42"/>
        <v>0</v>
      </c>
      <c r="BC40" s="27">
        <f t="shared" si="42"/>
        <v>0</v>
      </c>
      <c r="BD40" s="27">
        <f t="shared" si="43"/>
        <v>0</v>
      </c>
      <c r="BE40" s="27">
        <f t="shared" si="43"/>
        <v>0</v>
      </c>
      <c r="BF40" s="27">
        <f t="shared" si="43"/>
        <v>0</v>
      </c>
      <c r="BG40" s="27">
        <f t="shared" si="43"/>
        <v>0</v>
      </c>
      <c r="BH40" s="27">
        <f t="shared" si="43"/>
        <v>0</v>
      </c>
      <c r="BI40" s="4"/>
      <c r="BJ40" s="7">
        <f t="shared" si="14"/>
        <v>0</v>
      </c>
      <c r="BK40" s="7">
        <f t="shared" si="15"/>
        <v>0</v>
      </c>
      <c r="BL40" s="7">
        <f t="shared" si="16"/>
        <v>0</v>
      </c>
      <c r="BM40" s="7">
        <f t="shared" si="17"/>
        <v>0</v>
      </c>
      <c r="BN40" s="7">
        <f t="shared" si="18"/>
        <v>0</v>
      </c>
      <c r="BO40" s="71">
        <f t="shared" si="44"/>
        <v>0</v>
      </c>
      <c r="BP40" s="7">
        <f t="shared" si="19"/>
        <v>0</v>
      </c>
      <c r="BQ40" s="7">
        <f t="shared" si="20"/>
        <v>0</v>
      </c>
      <c r="BR40" s="7">
        <f t="shared" si="21"/>
        <v>0</v>
      </c>
      <c r="BS40" s="7">
        <f t="shared" si="22"/>
        <v>0</v>
      </c>
      <c r="BT40" s="7">
        <f t="shared" si="23"/>
        <v>0</v>
      </c>
      <c r="BU40" s="7">
        <f t="shared" si="24"/>
        <v>0</v>
      </c>
      <c r="BV40" s="7">
        <f t="shared" si="25"/>
        <v>0</v>
      </c>
      <c r="BW40" s="7">
        <f t="shared" si="26"/>
        <v>0</v>
      </c>
      <c r="BX40" s="7">
        <f t="shared" si="27"/>
        <v>0</v>
      </c>
      <c r="BY40" s="7">
        <f t="shared" si="28"/>
        <v>0</v>
      </c>
      <c r="BZ40" s="180"/>
      <c r="CA40" s="7">
        <f t="shared" si="45"/>
        <v>0.10197559431598499</v>
      </c>
      <c r="CB40" s="7">
        <f t="shared" si="46"/>
        <v>0.10539392404073265</v>
      </c>
      <c r="CC40" s="7">
        <f t="shared" si="47"/>
        <v>9.5067603989821822E-2</v>
      </c>
      <c r="CD40" s="7">
        <f t="shared" si="48"/>
        <v>8.3324418760114455E-2</v>
      </c>
      <c r="CE40" s="7">
        <f t="shared" si="49"/>
        <v>5.6419718575951967E-2</v>
      </c>
      <c r="CF40" s="71">
        <f t="shared" si="29"/>
        <v>0</v>
      </c>
      <c r="CG40" s="174">
        <f t="shared" si="50"/>
        <v>0</v>
      </c>
      <c r="CH40" s="174">
        <f t="shared" si="51"/>
        <v>0</v>
      </c>
      <c r="CI40" s="174">
        <f t="shared" si="52"/>
        <v>0</v>
      </c>
      <c r="CJ40" s="174">
        <f t="shared" si="53"/>
        <v>0</v>
      </c>
      <c r="CK40" s="174">
        <f t="shared" si="54"/>
        <v>0</v>
      </c>
      <c r="CL40" s="71">
        <f t="shared" si="55"/>
        <v>0</v>
      </c>
      <c r="CM40" s="7">
        <f t="shared" si="56"/>
        <v>0</v>
      </c>
      <c r="CN40" s="7">
        <f t="shared" si="57"/>
        <v>0</v>
      </c>
      <c r="CO40" s="7">
        <f t="shared" si="58"/>
        <v>0</v>
      </c>
      <c r="CP40" s="7">
        <f t="shared" si="59"/>
        <v>0</v>
      </c>
      <c r="CQ40" s="7">
        <f t="shared" si="60"/>
        <v>0</v>
      </c>
      <c r="CR40" s="71">
        <f t="shared" si="61"/>
        <v>0</v>
      </c>
      <c r="CS40" s="7">
        <f t="shared" si="62"/>
        <v>0.44218125968260591</v>
      </c>
      <c r="CT40" s="7">
        <f t="shared" si="63"/>
        <v>0</v>
      </c>
      <c r="CU40" s="7">
        <f t="shared" si="64"/>
        <v>0</v>
      </c>
      <c r="CV40" s="93">
        <f t="shared" si="65"/>
        <v>0</v>
      </c>
      <c r="CW40" s="71">
        <f t="shared" si="66"/>
        <v>0</v>
      </c>
      <c r="CX40" s="16">
        <v>1873</v>
      </c>
      <c r="CY40" s="7">
        <f t="shared" si="67"/>
        <v>0.44218125968260591</v>
      </c>
      <c r="CZ40" s="7">
        <f t="shared" si="68"/>
        <v>0.44218125968260591</v>
      </c>
      <c r="DA40" s="7">
        <f t="shared" si="69"/>
        <v>0.44218125968260591</v>
      </c>
      <c r="DB40" s="92">
        <f t="shared" si="70"/>
        <v>0.44218125968260585</v>
      </c>
      <c r="DC40" s="93">
        <f t="shared" si="31"/>
        <v>0</v>
      </c>
      <c r="DD40" s="7">
        <f t="shared" si="71"/>
        <v>0.10197559431598499</v>
      </c>
      <c r="DE40" s="7">
        <f t="shared" si="72"/>
        <v>0.10539392404073265</v>
      </c>
      <c r="DF40" s="7">
        <f t="shared" si="73"/>
        <v>9.5067603989821822E-2</v>
      </c>
      <c r="DG40" s="7">
        <f t="shared" si="74"/>
        <v>8.3324418760114455E-2</v>
      </c>
      <c r="DH40" s="7">
        <f t="shared" si="75"/>
        <v>5.6419718575951967E-2</v>
      </c>
      <c r="DI40" s="71">
        <f t="shared" si="76"/>
        <v>0</v>
      </c>
      <c r="DJ40" s="16">
        <v>1873</v>
      </c>
      <c r="DK40" s="23">
        <f t="shared" si="77"/>
        <v>0.59346944919314892</v>
      </c>
      <c r="DL40" s="23">
        <f t="shared" si="78"/>
        <v>0.93225839601622873</v>
      </c>
      <c r="DM40" s="23">
        <f t="shared" si="79"/>
        <v>0.59346944919314892</v>
      </c>
      <c r="DN40" s="23">
        <f t="shared" si="80"/>
        <v>0.93225839601622873</v>
      </c>
    </row>
    <row r="41" spans="1:118">
      <c r="A41" s="16">
        <v>1874</v>
      </c>
      <c r="B41" s="9">
        <v>3121.9510472567094</v>
      </c>
      <c r="C41" s="9">
        <v>0</v>
      </c>
      <c r="D41" s="9">
        <v>0</v>
      </c>
      <c r="E41" s="9">
        <v>0</v>
      </c>
      <c r="F41" s="9">
        <v>0</v>
      </c>
      <c r="G41" s="9">
        <v>3121.9510472567094</v>
      </c>
      <c r="H41" s="9">
        <v>0</v>
      </c>
      <c r="I41" s="9">
        <v>0</v>
      </c>
      <c r="J41" s="9">
        <v>631009.9424242659</v>
      </c>
      <c r="K41" s="9">
        <v>2068435</v>
      </c>
      <c r="L41" s="9">
        <f t="shared" si="33"/>
        <v>305066.36293829192</v>
      </c>
      <c r="M41" s="40">
        <v>271.423</v>
      </c>
      <c r="N41" s="40">
        <f t="shared" si="34"/>
        <v>278.85642640098354</v>
      </c>
      <c r="O41" s="27">
        <f t="shared" si="35"/>
        <v>1509.3300235476142</v>
      </c>
      <c r="P41" s="27">
        <f t="shared" ref="P41:P72" si="82">100*B41/J41</f>
        <v>0.4947546524009655</v>
      </c>
      <c r="Q41" s="19">
        <v>1874</v>
      </c>
      <c r="R41" s="7">
        <f t="shared" ref="R41:R72" si="83">100*B41/$J41</f>
        <v>0.4947546524009655</v>
      </c>
      <c r="S41" s="7">
        <f t="shared" ref="S41:S72" si="84">100*C41/$J41</f>
        <v>0</v>
      </c>
      <c r="T41" s="7">
        <f t="shared" ref="T41:T72" si="85">100*D41/$J41</f>
        <v>0</v>
      </c>
      <c r="U41" s="7">
        <f t="shared" ref="U41:U72" si="86">100*E41/$J41</f>
        <v>0</v>
      </c>
      <c r="V41" s="7">
        <v>0</v>
      </c>
      <c r="W41" s="7"/>
      <c r="X41" s="7">
        <f t="shared" ref="X41:X72" si="87">100*G41/$J41</f>
        <v>0.4947546524009655</v>
      </c>
      <c r="Y41" s="7">
        <f t="shared" ref="Y41:Y72" si="88">100*H41/$J41</f>
        <v>0</v>
      </c>
      <c r="Z41" s="7">
        <f t="shared" ref="Z41:Z72" si="89">100*I41/$J41</f>
        <v>0</v>
      </c>
      <c r="AA41" s="71">
        <f t="shared" si="36"/>
        <v>0</v>
      </c>
      <c r="AB41" s="16">
        <v>1874</v>
      </c>
      <c r="AC41" s="9">
        <f t="shared" si="37"/>
        <v>0</v>
      </c>
      <c r="AD41" s="9">
        <f t="shared" si="37"/>
        <v>0</v>
      </c>
      <c r="AE41" s="9">
        <f t="shared" si="37"/>
        <v>0</v>
      </c>
      <c r="AF41" s="9">
        <f t="shared" si="37"/>
        <v>0</v>
      </c>
      <c r="AG41" s="9">
        <f t="shared" si="37"/>
        <v>0</v>
      </c>
      <c r="AH41" s="9">
        <f t="shared" si="38"/>
        <v>0</v>
      </c>
      <c r="AI41" s="9">
        <f t="shared" si="38"/>
        <v>0</v>
      </c>
      <c r="AJ41" s="9">
        <f t="shared" si="38"/>
        <v>0</v>
      </c>
      <c r="AK41" s="9">
        <f t="shared" si="38"/>
        <v>0</v>
      </c>
      <c r="AL41" s="9">
        <f t="shared" si="38"/>
        <v>0</v>
      </c>
      <c r="AM41" s="27">
        <f t="shared" si="39"/>
        <v>0</v>
      </c>
      <c r="AN41" s="27">
        <f t="shared" si="39"/>
        <v>0</v>
      </c>
      <c r="AO41" s="27">
        <f t="shared" si="39"/>
        <v>0</v>
      </c>
      <c r="AP41" s="27">
        <f t="shared" si="39"/>
        <v>0</v>
      </c>
      <c r="AQ41" s="27">
        <f t="shared" si="39"/>
        <v>0</v>
      </c>
      <c r="AR41" s="19">
        <v>1874</v>
      </c>
      <c r="AS41" s="27">
        <f t="shared" si="81"/>
        <v>719.98260102188169</v>
      </c>
      <c r="AT41" s="27">
        <f t="shared" si="81"/>
        <v>744.11717893616265</v>
      </c>
      <c r="AU41" s="27">
        <f t="shared" si="81"/>
        <v>671.20982478825181</v>
      </c>
      <c r="AV41" s="27">
        <f t="shared" si="81"/>
        <v>588.29891750029969</v>
      </c>
      <c r="AW41" s="27">
        <f t="shared" si="81"/>
        <v>398.34252501011389</v>
      </c>
      <c r="AX41" s="157">
        <f t="shared" si="41"/>
        <v>3121.9510472567094</v>
      </c>
      <c r="AY41" s="27">
        <f t="shared" si="42"/>
        <v>0</v>
      </c>
      <c r="AZ41" s="27">
        <f t="shared" si="42"/>
        <v>0</v>
      </c>
      <c r="BA41" s="27">
        <f t="shared" si="42"/>
        <v>0</v>
      </c>
      <c r="BB41" s="27">
        <f t="shared" si="42"/>
        <v>0</v>
      </c>
      <c r="BC41" s="27">
        <f t="shared" si="42"/>
        <v>0</v>
      </c>
      <c r="BD41" s="27">
        <f t="shared" si="43"/>
        <v>0</v>
      </c>
      <c r="BE41" s="27">
        <f t="shared" si="43"/>
        <v>0</v>
      </c>
      <c r="BF41" s="27">
        <f t="shared" si="43"/>
        <v>0</v>
      </c>
      <c r="BG41" s="27">
        <f t="shared" si="43"/>
        <v>0</v>
      </c>
      <c r="BH41" s="27">
        <f t="shared" si="43"/>
        <v>0</v>
      </c>
      <c r="BI41" s="4"/>
      <c r="BJ41" s="7">
        <f t="shared" ref="BJ41:BJ72" si="90">100*AC41/$J41</f>
        <v>0</v>
      </c>
      <c r="BK41" s="7">
        <f t="shared" ref="BK41:BK72" si="91">100*AD41/$J41</f>
        <v>0</v>
      </c>
      <c r="BL41" s="7">
        <f t="shared" ref="BL41:BL72" si="92">100*AE41/$J41</f>
        <v>0</v>
      </c>
      <c r="BM41" s="7">
        <f t="shared" ref="BM41:BM72" si="93">100*AF41/$J41</f>
        <v>0</v>
      </c>
      <c r="BN41" s="7">
        <f t="shared" ref="BN41:BN72" si="94">100*AG41/$J41</f>
        <v>0</v>
      </c>
      <c r="BO41" s="71">
        <f t="shared" si="44"/>
        <v>0</v>
      </c>
      <c r="BP41" s="7">
        <f t="shared" ref="BP41:BP72" si="95">100*AH41/$J41</f>
        <v>0</v>
      </c>
      <c r="BQ41" s="7">
        <f t="shared" ref="BQ41:BQ72" si="96">100*AI41/$J41</f>
        <v>0</v>
      </c>
      <c r="BR41" s="7">
        <f t="shared" ref="BR41:BR72" si="97">100*AJ41/$J41</f>
        <v>0</v>
      </c>
      <c r="BS41" s="7">
        <f t="shared" ref="BS41:BS72" si="98">100*AK41/$J41</f>
        <v>0</v>
      </c>
      <c r="BT41" s="7">
        <f t="shared" ref="BT41:BT72" si="99">100*AL41/$J41</f>
        <v>0</v>
      </c>
      <c r="BU41" s="7">
        <f t="shared" ref="BU41:BU72" si="100">100*AM41/$J41</f>
        <v>0</v>
      </c>
      <c r="BV41" s="7">
        <f t="shared" ref="BV41:BV72" si="101">100*AN41/$J41</f>
        <v>0</v>
      </c>
      <c r="BW41" s="7">
        <f t="shared" ref="BW41:BW72" si="102">100*AO41/$J41</f>
        <v>0</v>
      </c>
      <c r="BX41" s="7">
        <f t="shared" ref="BX41:BX72" si="103">100*AP41/$J41</f>
        <v>0</v>
      </c>
      <c r="BY41" s="7">
        <f t="shared" ref="BY41:BY72" si="104">100*AQ41/$J41</f>
        <v>0</v>
      </c>
      <c r="BZ41" s="180"/>
      <c r="CA41" s="7">
        <f t="shared" si="45"/>
        <v>0.11410004068332004</v>
      </c>
      <c r="CB41" s="7">
        <f t="shared" si="46"/>
        <v>0.11792479466763267</v>
      </c>
      <c r="CC41" s="7">
        <f t="shared" si="47"/>
        <v>0.10637072091281839</v>
      </c>
      <c r="CD41" s="7">
        <f t="shared" si="48"/>
        <v>9.3231322986786005E-2</v>
      </c>
      <c r="CE41" s="7">
        <f t="shared" si="49"/>
        <v>6.3127773150408503E-2</v>
      </c>
      <c r="CF41" s="71">
        <f t="shared" si="29"/>
        <v>0</v>
      </c>
      <c r="CG41" s="174">
        <f t="shared" si="50"/>
        <v>0</v>
      </c>
      <c r="CH41" s="174">
        <f t="shared" si="51"/>
        <v>0</v>
      </c>
      <c r="CI41" s="174">
        <f t="shared" si="52"/>
        <v>0</v>
      </c>
      <c r="CJ41" s="174">
        <f t="shared" si="53"/>
        <v>0</v>
      </c>
      <c r="CK41" s="174">
        <f t="shared" si="54"/>
        <v>0</v>
      </c>
      <c r="CL41" s="71">
        <f t="shared" si="55"/>
        <v>0</v>
      </c>
      <c r="CM41" s="7">
        <f t="shared" si="56"/>
        <v>0</v>
      </c>
      <c r="CN41" s="7">
        <f t="shared" si="57"/>
        <v>0</v>
      </c>
      <c r="CO41" s="7">
        <f t="shared" si="58"/>
        <v>0</v>
      </c>
      <c r="CP41" s="7">
        <f t="shared" si="59"/>
        <v>0</v>
      </c>
      <c r="CQ41" s="7">
        <f t="shared" si="60"/>
        <v>0</v>
      </c>
      <c r="CR41" s="71">
        <f t="shared" si="61"/>
        <v>0</v>
      </c>
      <c r="CS41" s="7">
        <f t="shared" si="62"/>
        <v>0.49475465240096561</v>
      </c>
      <c r="CT41" s="7">
        <f t="shared" si="63"/>
        <v>0</v>
      </c>
      <c r="CU41" s="7">
        <f t="shared" si="64"/>
        <v>0</v>
      </c>
      <c r="CV41" s="93">
        <f t="shared" si="65"/>
        <v>0</v>
      </c>
      <c r="CW41" s="71">
        <f t="shared" si="66"/>
        <v>0</v>
      </c>
      <c r="CX41" s="16">
        <v>1874</v>
      </c>
      <c r="CY41" s="7">
        <f t="shared" si="67"/>
        <v>0.49475465240096561</v>
      </c>
      <c r="CZ41" s="7">
        <f t="shared" si="68"/>
        <v>0.49475465240096561</v>
      </c>
      <c r="DA41" s="7">
        <f t="shared" si="69"/>
        <v>0.49475465240096561</v>
      </c>
      <c r="DB41" s="92">
        <f t="shared" si="70"/>
        <v>0.4947546524009655</v>
      </c>
      <c r="DC41" s="93">
        <f t="shared" si="31"/>
        <v>0</v>
      </c>
      <c r="DD41" s="7">
        <f t="shared" si="71"/>
        <v>0.11410004068332004</v>
      </c>
      <c r="DE41" s="7">
        <f t="shared" si="72"/>
        <v>0.11792479466763267</v>
      </c>
      <c r="DF41" s="7">
        <f t="shared" si="73"/>
        <v>0.10637072091281839</v>
      </c>
      <c r="DG41" s="7">
        <f t="shared" si="74"/>
        <v>9.3231322986786005E-2</v>
      </c>
      <c r="DH41" s="7">
        <f t="shared" si="75"/>
        <v>6.3127773150408503E-2</v>
      </c>
      <c r="DI41" s="71">
        <f t="shared" si="76"/>
        <v>0</v>
      </c>
      <c r="DJ41" s="16">
        <v>1874</v>
      </c>
      <c r="DK41" s="23">
        <f t="shared" si="77"/>
        <v>0.59346944919314892</v>
      </c>
      <c r="DL41" s="23">
        <f t="shared" si="78"/>
        <v>0.93225839601622884</v>
      </c>
      <c r="DM41" s="23">
        <f t="shared" si="79"/>
        <v>0.59346944919314892</v>
      </c>
      <c r="DN41" s="23">
        <f t="shared" si="80"/>
        <v>0.93225839601622884</v>
      </c>
    </row>
    <row r="42" spans="1:118">
      <c r="A42" s="16">
        <v>1875</v>
      </c>
      <c r="B42" s="9">
        <v>2906.6764372608777</v>
      </c>
      <c r="C42" s="9">
        <v>0</v>
      </c>
      <c r="D42" s="9">
        <v>0</v>
      </c>
      <c r="E42" s="9">
        <v>0</v>
      </c>
      <c r="F42" s="9">
        <v>0</v>
      </c>
      <c r="G42" s="9">
        <v>2906.6764372608777</v>
      </c>
      <c r="H42" s="9">
        <v>0</v>
      </c>
      <c r="I42" s="9">
        <v>0</v>
      </c>
      <c r="J42" s="9">
        <v>683353.45382163778</v>
      </c>
      <c r="K42" s="9">
        <v>2100268</v>
      </c>
      <c r="L42" s="9">
        <f t="shared" si="33"/>
        <v>325364.88382512983</v>
      </c>
      <c r="M42" s="40">
        <v>289.38499999999999</v>
      </c>
      <c r="N42" s="40">
        <f t="shared" si="34"/>
        <v>297.31034935892916</v>
      </c>
      <c r="O42" s="27">
        <f t="shared" ref="O42:O73" si="105">(B42*1000000)/K42</f>
        <v>1383.9550177695787</v>
      </c>
      <c r="P42" s="27">
        <f t="shared" si="82"/>
        <v>0.42535475909360804</v>
      </c>
      <c r="Q42" s="19">
        <v>1875</v>
      </c>
      <c r="R42" s="7">
        <f t="shared" si="83"/>
        <v>0.42535475909360804</v>
      </c>
      <c r="S42" s="7">
        <f t="shared" si="84"/>
        <v>0</v>
      </c>
      <c r="T42" s="7">
        <f t="shared" si="85"/>
        <v>0</v>
      </c>
      <c r="U42" s="7">
        <f t="shared" si="86"/>
        <v>0</v>
      </c>
      <c r="V42" s="7">
        <v>0</v>
      </c>
      <c r="W42" s="7"/>
      <c r="X42" s="7">
        <f t="shared" si="87"/>
        <v>0.42535475909360804</v>
      </c>
      <c r="Y42" s="7">
        <f t="shared" si="88"/>
        <v>0</v>
      </c>
      <c r="Z42" s="7">
        <f t="shared" si="89"/>
        <v>0</v>
      </c>
      <c r="AA42" s="71">
        <f t="shared" si="36"/>
        <v>0</v>
      </c>
      <c r="AB42" s="16">
        <v>1875</v>
      </c>
      <c r="AC42" s="9">
        <f t="shared" ref="AC42:AG73" si="106">$C42*(AC$6/100)</f>
        <v>0</v>
      </c>
      <c r="AD42" s="9">
        <f t="shared" si="106"/>
        <v>0</v>
      </c>
      <c r="AE42" s="9">
        <f t="shared" si="106"/>
        <v>0</v>
      </c>
      <c r="AF42" s="9">
        <f t="shared" si="106"/>
        <v>0</v>
      </c>
      <c r="AG42" s="9">
        <f t="shared" si="106"/>
        <v>0</v>
      </c>
      <c r="AH42" s="9">
        <f t="shared" ref="AH42:AL73" si="107">$D42*(AH$6/100)</f>
        <v>0</v>
      </c>
      <c r="AI42" s="9">
        <f t="shared" si="107"/>
        <v>0</v>
      </c>
      <c r="AJ42" s="9">
        <f t="shared" si="107"/>
        <v>0</v>
      </c>
      <c r="AK42" s="9">
        <f t="shared" si="107"/>
        <v>0</v>
      </c>
      <c r="AL42" s="9">
        <f t="shared" si="107"/>
        <v>0</v>
      </c>
      <c r="AM42" s="27">
        <f t="shared" ref="AM42:AQ73" si="108">$E42*(AM$6/100)</f>
        <v>0</v>
      </c>
      <c r="AN42" s="27">
        <f t="shared" si="108"/>
        <v>0</v>
      </c>
      <c r="AO42" s="27">
        <f t="shared" si="108"/>
        <v>0</v>
      </c>
      <c r="AP42" s="27">
        <f t="shared" si="108"/>
        <v>0</v>
      </c>
      <c r="AQ42" s="27">
        <f t="shared" si="108"/>
        <v>0</v>
      </c>
      <c r="AR42" s="19">
        <v>1875</v>
      </c>
      <c r="AS42" s="27">
        <f t="shared" si="81"/>
        <v>670.33609110143789</v>
      </c>
      <c r="AT42" s="27">
        <f t="shared" si="81"/>
        <v>692.80646551948655</v>
      </c>
      <c r="AU42" s="27">
        <f t="shared" si="81"/>
        <v>624.92644908201521</v>
      </c>
      <c r="AV42" s="27">
        <f t="shared" si="81"/>
        <v>547.73267603500437</v>
      </c>
      <c r="AW42" s="27">
        <f t="shared" si="81"/>
        <v>370.87475552293398</v>
      </c>
      <c r="AX42" s="157">
        <f t="shared" si="41"/>
        <v>2906.6764372608777</v>
      </c>
      <c r="AY42" s="27">
        <f t="shared" ref="AY42:BC73" si="109">$H42*AY$6/100</f>
        <v>0</v>
      </c>
      <c r="AZ42" s="27">
        <f t="shared" si="109"/>
        <v>0</v>
      </c>
      <c r="BA42" s="27">
        <f t="shared" si="109"/>
        <v>0</v>
      </c>
      <c r="BB42" s="27">
        <f t="shared" si="109"/>
        <v>0</v>
      </c>
      <c r="BC42" s="27">
        <f t="shared" si="109"/>
        <v>0</v>
      </c>
      <c r="BD42" s="27">
        <f t="shared" ref="BD42:BH73" si="110">$I42*BD$6/100</f>
        <v>0</v>
      </c>
      <c r="BE42" s="27">
        <f t="shared" si="110"/>
        <v>0</v>
      </c>
      <c r="BF42" s="27">
        <f t="shared" si="110"/>
        <v>0</v>
      </c>
      <c r="BG42" s="27">
        <f t="shared" si="110"/>
        <v>0</v>
      </c>
      <c r="BH42" s="27">
        <f t="shared" si="110"/>
        <v>0</v>
      </c>
      <c r="BI42" s="4"/>
      <c r="BJ42" s="7">
        <f t="shared" si="90"/>
        <v>0</v>
      </c>
      <c r="BK42" s="7">
        <f t="shared" si="91"/>
        <v>0</v>
      </c>
      <c r="BL42" s="7">
        <f t="shared" si="92"/>
        <v>0</v>
      </c>
      <c r="BM42" s="7">
        <f t="shared" si="93"/>
        <v>0</v>
      </c>
      <c r="BN42" s="7">
        <f t="shared" si="94"/>
        <v>0</v>
      </c>
      <c r="BO42" s="71">
        <f t="shared" si="44"/>
        <v>0</v>
      </c>
      <c r="BP42" s="7">
        <f t="shared" si="95"/>
        <v>0</v>
      </c>
      <c r="BQ42" s="7">
        <f t="shared" si="96"/>
        <v>0</v>
      </c>
      <c r="BR42" s="7">
        <f t="shared" si="97"/>
        <v>0</v>
      </c>
      <c r="BS42" s="7">
        <f t="shared" si="98"/>
        <v>0</v>
      </c>
      <c r="BT42" s="7">
        <f t="shared" si="99"/>
        <v>0</v>
      </c>
      <c r="BU42" s="7">
        <f t="shared" si="100"/>
        <v>0</v>
      </c>
      <c r="BV42" s="7">
        <f t="shared" si="101"/>
        <v>0</v>
      </c>
      <c r="BW42" s="7">
        <f t="shared" si="102"/>
        <v>0</v>
      </c>
      <c r="BX42" s="7">
        <f t="shared" si="103"/>
        <v>0</v>
      </c>
      <c r="BY42" s="7">
        <f t="shared" si="104"/>
        <v>0</v>
      </c>
      <c r="BZ42" s="180"/>
      <c r="CA42" s="7">
        <f t="shared" si="45"/>
        <v>9.8095076179479213E-2</v>
      </c>
      <c r="CB42" s="7">
        <f t="shared" si="46"/>
        <v>0.10138332683400998</v>
      </c>
      <c r="CC42" s="7">
        <f t="shared" si="47"/>
        <v>9.1449958376171078E-2</v>
      </c>
      <c r="CD42" s="7">
        <f t="shared" si="48"/>
        <v>8.0153641277705204E-2</v>
      </c>
      <c r="CE42" s="7">
        <f t="shared" si="49"/>
        <v>5.4272756426242644E-2</v>
      </c>
      <c r="CF42" s="71">
        <f t="shared" si="29"/>
        <v>0</v>
      </c>
      <c r="CG42" s="174">
        <f t="shared" si="50"/>
        <v>0</v>
      </c>
      <c r="CH42" s="174">
        <f t="shared" si="51"/>
        <v>0</v>
      </c>
      <c r="CI42" s="174">
        <f t="shared" si="52"/>
        <v>0</v>
      </c>
      <c r="CJ42" s="174">
        <f t="shared" si="53"/>
        <v>0</v>
      </c>
      <c r="CK42" s="174">
        <f t="shared" si="54"/>
        <v>0</v>
      </c>
      <c r="CL42" s="71">
        <f t="shared" si="55"/>
        <v>0</v>
      </c>
      <c r="CM42" s="7">
        <f t="shared" si="56"/>
        <v>0</v>
      </c>
      <c r="CN42" s="7">
        <f t="shared" si="57"/>
        <v>0</v>
      </c>
      <c r="CO42" s="7">
        <f t="shared" si="58"/>
        <v>0</v>
      </c>
      <c r="CP42" s="7">
        <f t="shared" si="59"/>
        <v>0</v>
      </c>
      <c r="CQ42" s="7">
        <f t="shared" si="60"/>
        <v>0</v>
      </c>
      <c r="CR42" s="71">
        <f t="shared" si="61"/>
        <v>0</v>
      </c>
      <c r="CS42" s="7">
        <f t="shared" si="62"/>
        <v>0.42535475909360809</v>
      </c>
      <c r="CT42" s="7">
        <f t="shared" si="63"/>
        <v>0</v>
      </c>
      <c r="CU42" s="7">
        <f t="shared" si="64"/>
        <v>0</v>
      </c>
      <c r="CV42" s="93">
        <f t="shared" si="65"/>
        <v>0</v>
      </c>
      <c r="CW42" s="71">
        <f t="shared" si="66"/>
        <v>0</v>
      </c>
      <c r="CX42" s="16">
        <v>1875</v>
      </c>
      <c r="CY42" s="7">
        <f t="shared" si="67"/>
        <v>0.42535475909360809</v>
      </c>
      <c r="CZ42" s="7">
        <f t="shared" si="68"/>
        <v>0.42535475909360809</v>
      </c>
      <c r="DA42" s="7">
        <f t="shared" si="69"/>
        <v>0.42535475909360809</v>
      </c>
      <c r="DB42" s="92">
        <f t="shared" si="70"/>
        <v>0.42535475909360804</v>
      </c>
      <c r="DC42" s="93">
        <f t="shared" si="31"/>
        <v>0</v>
      </c>
      <c r="DD42" s="7">
        <f t="shared" si="71"/>
        <v>9.8095076179479213E-2</v>
      </c>
      <c r="DE42" s="7">
        <f t="shared" si="72"/>
        <v>0.10138332683400998</v>
      </c>
      <c r="DF42" s="7">
        <f t="shared" si="73"/>
        <v>9.1449958376171078E-2</v>
      </c>
      <c r="DG42" s="7">
        <f t="shared" si="74"/>
        <v>8.0153641277705204E-2</v>
      </c>
      <c r="DH42" s="7">
        <f t="shared" si="75"/>
        <v>5.4272756426242644E-2</v>
      </c>
      <c r="DI42" s="71">
        <f t="shared" si="76"/>
        <v>0</v>
      </c>
      <c r="DJ42" s="16">
        <v>1875</v>
      </c>
      <c r="DK42" s="23">
        <f t="shared" si="77"/>
        <v>0.59346944919314892</v>
      </c>
      <c r="DL42" s="23">
        <f t="shared" si="78"/>
        <v>0.93225839601622895</v>
      </c>
      <c r="DM42" s="23">
        <f t="shared" si="79"/>
        <v>0.59346944919314892</v>
      </c>
      <c r="DN42" s="23">
        <f t="shared" si="80"/>
        <v>0.93225839601622895</v>
      </c>
    </row>
    <row r="43" spans="1:118">
      <c r="A43" s="16">
        <v>1876</v>
      </c>
      <c r="B43" s="9">
        <v>3083.3413952070891</v>
      </c>
      <c r="C43" s="9">
        <v>0</v>
      </c>
      <c r="D43" s="9">
        <v>0</v>
      </c>
      <c r="E43" s="9">
        <v>0</v>
      </c>
      <c r="F43" s="9">
        <v>0</v>
      </c>
      <c r="G43" s="9">
        <v>3083.3413952070891</v>
      </c>
      <c r="H43" s="9">
        <v>0</v>
      </c>
      <c r="I43" s="9">
        <v>0</v>
      </c>
      <c r="J43" s="9">
        <v>676186.5643189894</v>
      </c>
      <c r="K43" s="9">
        <v>2132427</v>
      </c>
      <c r="L43" s="9">
        <f t="shared" si="33"/>
        <v>317097.16877482296</v>
      </c>
      <c r="M43" s="40">
        <v>281.91300000000001</v>
      </c>
      <c r="N43" s="40">
        <f t="shared" si="34"/>
        <v>289.63371466670282</v>
      </c>
      <c r="O43" s="27">
        <f t="shared" si="105"/>
        <v>1445.9305735704384</v>
      </c>
      <c r="P43" s="27">
        <f t="shared" si="82"/>
        <v>0.45598974571646922</v>
      </c>
      <c r="Q43" s="19">
        <v>1876</v>
      </c>
      <c r="R43" s="7">
        <f t="shared" si="83"/>
        <v>0.45598974571646922</v>
      </c>
      <c r="S43" s="7">
        <f t="shared" si="84"/>
        <v>0</v>
      </c>
      <c r="T43" s="7">
        <f t="shared" si="85"/>
        <v>0</v>
      </c>
      <c r="U43" s="7">
        <f t="shared" si="86"/>
        <v>0</v>
      </c>
      <c r="V43" s="7">
        <v>0</v>
      </c>
      <c r="W43" s="7"/>
      <c r="X43" s="7">
        <f t="shared" si="87"/>
        <v>0.45598974571646922</v>
      </c>
      <c r="Y43" s="7">
        <f t="shared" si="88"/>
        <v>0</v>
      </c>
      <c r="Z43" s="7">
        <f t="shared" si="89"/>
        <v>0</v>
      </c>
      <c r="AA43" s="71">
        <f t="shared" si="36"/>
        <v>0</v>
      </c>
      <c r="AB43" s="16">
        <v>1876</v>
      </c>
      <c r="AC43" s="9">
        <f t="shared" si="106"/>
        <v>0</v>
      </c>
      <c r="AD43" s="9">
        <f t="shared" si="106"/>
        <v>0</v>
      </c>
      <c r="AE43" s="9">
        <f t="shared" si="106"/>
        <v>0</v>
      </c>
      <c r="AF43" s="9">
        <f t="shared" si="106"/>
        <v>0</v>
      </c>
      <c r="AG43" s="9">
        <f t="shared" si="106"/>
        <v>0</v>
      </c>
      <c r="AH43" s="9">
        <f t="shared" si="107"/>
        <v>0</v>
      </c>
      <c r="AI43" s="9">
        <f t="shared" si="107"/>
        <v>0</v>
      </c>
      <c r="AJ43" s="9">
        <f t="shared" si="107"/>
        <v>0</v>
      </c>
      <c r="AK43" s="9">
        <f t="shared" si="107"/>
        <v>0</v>
      </c>
      <c r="AL43" s="9">
        <f t="shared" si="107"/>
        <v>0</v>
      </c>
      <c r="AM43" s="27">
        <f t="shared" si="108"/>
        <v>0</v>
      </c>
      <c r="AN43" s="27">
        <f t="shared" si="108"/>
        <v>0</v>
      </c>
      <c r="AO43" s="27">
        <f t="shared" si="108"/>
        <v>0</v>
      </c>
      <c r="AP43" s="27">
        <f t="shared" si="108"/>
        <v>0</v>
      </c>
      <c r="AQ43" s="27">
        <f t="shared" si="108"/>
        <v>0</v>
      </c>
      <c r="AR43" s="19">
        <v>1876</v>
      </c>
      <c r="AS43" s="27">
        <f t="shared" si="81"/>
        <v>711.07846470249194</v>
      </c>
      <c r="AT43" s="27">
        <f t="shared" si="81"/>
        <v>734.91456655435877</v>
      </c>
      <c r="AU43" s="27">
        <f t="shared" si="81"/>
        <v>662.90886894522771</v>
      </c>
      <c r="AV43" s="27">
        <f t="shared" si="81"/>
        <v>581.02333368683344</v>
      </c>
      <c r="AW43" s="27">
        <f t="shared" si="81"/>
        <v>393.41616131817767</v>
      </c>
      <c r="AX43" s="157">
        <f t="shared" si="41"/>
        <v>3083.3413952070896</v>
      </c>
      <c r="AY43" s="27">
        <f t="shared" si="109"/>
        <v>0</v>
      </c>
      <c r="AZ43" s="27">
        <f t="shared" si="109"/>
        <v>0</v>
      </c>
      <c r="BA43" s="27">
        <f t="shared" si="109"/>
        <v>0</v>
      </c>
      <c r="BB43" s="27">
        <f t="shared" si="109"/>
        <v>0</v>
      </c>
      <c r="BC43" s="27">
        <f t="shared" si="109"/>
        <v>0</v>
      </c>
      <c r="BD43" s="27">
        <f t="shared" si="110"/>
        <v>0</v>
      </c>
      <c r="BE43" s="27">
        <f t="shared" si="110"/>
        <v>0</v>
      </c>
      <c r="BF43" s="27">
        <f t="shared" si="110"/>
        <v>0</v>
      </c>
      <c r="BG43" s="27">
        <f t="shared" si="110"/>
        <v>0</v>
      </c>
      <c r="BH43" s="27">
        <f t="shared" si="110"/>
        <v>0</v>
      </c>
      <c r="BI43" s="4"/>
      <c r="BJ43" s="7">
        <f t="shared" si="90"/>
        <v>0</v>
      </c>
      <c r="BK43" s="7">
        <f t="shared" si="91"/>
        <v>0</v>
      </c>
      <c r="BL43" s="7">
        <f t="shared" si="92"/>
        <v>0</v>
      </c>
      <c r="BM43" s="7">
        <f t="shared" si="93"/>
        <v>0</v>
      </c>
      <c r="BN43" s="7">
        <f t="shared" si="94"/>
        <v>0</v>
      </c>
      <c r="BO43" s="71">
        <f t="shared" si="44"/>
        <v>0</v>
      </c>
      <c r="BP43" s="7">
        <f t="shared" si="95"/>
        <v>0</v>
      </c>
      <c r="BQ43" s="7">
        <f t="shared" si="96"/>
        <v>0</v>
      </c>
      <c r="BR43" s="7">
        <f t="shared" si="97"/>
        <v>0</v>
      </c>
      <c r="BS43" s="7">
        <f t="shared" si="98"/>
        <v>0</v>
      </c>
      <c r="BT43" s="7">
        <f t="shared" si="99"/>
        <v>0</v>
      </c>
      <c r="BU43" s="7">
        <f t="shared" si="100"/>
        <v>0</v>
      </c>
      <c r="BV43" s="7">
        <f t="shared" si="101"/>
        <v>0</v>
      </c>
      <c r="BW43" s="7">
        <f t="shared" si="102"/>
        <v>0</v>
      </c>
      <c r="BX43" s="7">
        <f t="shared" si="103"/>
        <v>0</v>
      </c>
      <c r="BY43" s="7">
        <f t="shared" si="104"/>
        <v>0</v>
      </c>
      <c r="BZ43" s="180"/>
      <c r="CA43" s="7">
        <f t="shared" si="45"/>
        <v>0.1051600996270376</v>
      </c>
      <c r="CB43" s="7">
        <f t="shared" si="46"/>
        <v>0.10868517733630456</v>
      </c>
      <c r="CC43" s="7">
        <f t="shared" si="47"/>
        <v>9.8036385803208892E-2</v>
      </c>
      <c r="CD43" s="7">
        <f t="shared" si="48"/>
        <v>8.5926483066400744E-2</v>
      </c>
      <c r="CE43" s="7">
        <f t="shared" si="49"/>
        <v>5.8181599883517433E-2</v>
      </c>
      <c r="CF43" s="71">
        <f t="shared" si="29"/>
        <v>0</v>
      </c>
      <c r="CG43" s="174">
        <f t="shared" si="50"/>
        <v>0</v>
      </c>
      <c r="CH43" s="174">
        <f t="shared" si="51"/>
        <v>0</v>
      </c>
      <c r="CI43" s="174">
        <f t="shared" si="52"/>
        <v>0</v>
      </c>
      <c r="CJ43" s="174">
        <f t="shared" si="53"/>
        <v>0</v>
      </c>
      <c r="CK43" s="174">
        <f t="shared" si="54"/>
        <v>0</v>
      </c>
      <c r="CL43" s="71">
        <f t="shared" si="55"/>
        <v>0</v>
      </c>
      <c r="CM43" s="7">
        <f t="shared" si="56"/>
        <v>0</v>
      </c>
      <c r="CN43" s="7">
        <f t="shared" si="57"/>
        <v>0</v>
      </c>
      <c r="CO43" s="7">
        <f t="shared" si="58"/>
        <v>0</v>
      </c>
      <c r="CP43" s="7">
        <f t="shared" si="59"/>
        <v>0</v>
      </c>
      <c r="CQ43" s="7">
        <f t="shared" si="60"/>
        <v>0</v>
      </c>
      <c r="CR43" s="71">
        <f t="shared" si="61"/>
        <v>0</v>
      </c>
      <c r="CS43" s="7">
        <f t="shared" si="62"/>
        <v>0.45598974571646922</v>
      </c>
      <c r="CT43" s="7">
        <f t="shared" si="63"/>
        <v>0</v>
      </c>
      <c r="CU43" s="7">
        <f t="shared" si="64"/>
        <v>0</v>
      </c>
      <c r="CV43" s="93">
        <f t="shared" si="65"/>
        <v>0</v>
      </c>
      <c r="CW43" s="71">
        <f t="shared" si="66"/>
        <v>0</v>
      </c>
      <c r="CX43" s="16">
        <v>1876</v>
      </c>
      <c r="CY43" s="7">
        <f t="shared" si="67"/>
        <v>0.45598974571646922</v>
      </c>
      <c r="CZ43" s="7">
        <f t="shared" si="68"/>
        <v>0.45598974571646922</v>
      </c>
      <c r="DA43" s="7">
        <f t="shared" si="69"/>
        <v>0.45598974571646922</v>
      </c>
      <c r="DB43" s="92">
        <f t="shared" si="70"/>
        <v>0.45598974571646922</v>
      </c>
      <c r="DC43" s="93">
        <f t="shared" si="31"/>
        <v>0</v>
      </c>
      <c r="DD43" s="7">
        <f t="shared" si="71"/>
        <v>0.1051600996270376</v>
      </c>
      <c r="DE43" s="7">
        <f t="shared" si="72"/>
        <v>0.10868517733630456</v>
      </c>
      <c r="DF43" s="7">
        <f t="shared" si="73"/>
        <v>9.8036385803208892E-2</v>
      </c>
      <c r="DG43" s="7">
        <f t="shared" si="74"/>
        <v>8.5926483066400744E-2</v>
      </c>
      <c r="DH43" s="7">
        <f t="shared" si="75"/>
        <v>5.8181599883517433E-2</v>
      </c>
      <c r="DI43" s="71">
        <f t="shared" si="76"/>
        <v>0</v>
      </c>
      <c r="DJ43" s="16">
        <v>1876</v>
      </c>
      <c r="DK43" s="23">
        <f t="shared" si="77"/>
        <v>0.59346944919314903</v>
      </c>
      <c r="DL43" s="23">
        <f t="shared" si="78"/>
        <v>0.93225839601622884</v>
      </c>
      <c r="DM43" s="23">
        <f t="shared" si="79"/>
        <v>0.59346944919314903</v>
      </c>
      <c r="DN43" s="23">
        <f t="shared" si="80"/>
        <v>0.93225839601622884</v>
      </c>
    </row>
    <row r="44" spans="1:118">
      <c r="A44" s="16">
        <v>1877</v>
      </c>
      <c r="B44" s="9">
        <v>2701.4005201801697</v>
      </c>
      <c r="C44" s="9">
        <v>0</v>
      </c>
      <c r="D44" s="9">
        <v>0</v>
      </c>
      <c r="E44" s="9">
        <v>0</v>
      </c>
      <c r="F44" s="9">
        <v>0</v>
      </c>
      <c r="G44" s="9">
        <v>2701.4005201801697</v>
      </c>
      <c r="H44" s="9">
        <v>0</v>
      </c>
      <c r="I44" s="9">
        <v>0</v>
      </c>
      <c r="J44" s="9">
        <v>654558.8452648127</v>
      </c>
      <c r="K44" s="9">
        <v>2164899</v>
      </c>
      <c r="L44" s="9">
        <f t="shared" si="33"/>
        <v>302350.75412978284</v>
      </c>
      <c r="M44" s="40">
        <v>268.66800000000001</v>
      </c>
      <c r="N44" s="40">
        <f t="shared" si="34"/>
        <v>276.02597557428606</v>
      </c>
      <c r="O44" s="27">
        <f t="shared" si="105"/>
        <v>1247.8182678176531</v>
      </c>
      <c r="P44" s="27">
        <f t="shared" si="82"/>
        <v>0.41270552521328668</v>
      </c>
      <c r="Q44" s="19">
        <v>1877</v>
      </c>
      <c r="R44" s="7">
        <f t="shared" si="83"/>
        <v>0.41270552521328668</v>
      </c>
      <c r="S44" s="7">
        <f t="shared" si="84"/>
        <v>0</v>
      </c>
      <c r="T44" s="7">
        <f t="shared" si="85"/>
        <v>0</v>
      </c>
      <c r="U44" s="7">
        <f t="shared" si="86"/>
        <v>0</v>
      </c>
      <c r="V44" s="7">
        <v>0</v>
      </c>
      <c r="W44" s="7"/>
      <c r="X44" s="7">
        <f t="shared" si="87"/>
        <v>0.41270552521328668</v>
      </c>
      <c r="Y44" s="7">
        <f t="shared" si="88"/>
        <v>0</v>
      </c>
      <c r="Z44" s="7">
        <f t="shared" si="89"/>
        <v>0</v>
      </c>
      <c r="AA44" s="71">
        <f t="shared" si="36"/>
        <v>0</v>
      </c>
      <c r="AB44" s="16">
        <v>1877</v>
      </c>
      <c r="AC44" s="9">
        <f t="shared" si="106"/>
        <v>0</v>
      </c>
      <c r="AD44" s="9">
        <f t="shared" si="106"/>
        <v>0</v>
      </c>
      <c r="AE44" s="9">
        <f t="shared" si="106"/>
        <v>0</v>
      </c>
      <c r="AF44" s="9">
        <f t="shared" si="106"/>
        <v>0</v>
      </c>
      <c r="AG44" s="9">
        <f t="shared" si="106"/>
        <v>0</v>
      </c>
      <c r="AH44" s="9">
        <f t="shared" si="107"/>
        <v>0</v>
      </c>
      <c r="AI44" s="9">
        <f t="shared" si="107"/>
        <v>0</v>
      </c>
      <c r="AJ44" s="9">
        <f t="shared" si="107"/>
        <v>0</v>
      </c>
      <c r="AK44" s="9">
        <f t="shared" si="107"/>
        <v>0</v>
      </c>
      <c r="AL44" s="9">
        <f t="shared" si="107"/>
        <v>0</v>
      </c>
      <c r="AM44" s="27">
        <f t="shared" si="108"/>
        <v>0</v>
      </c>
      <c r="AN44" s="27">
        <f t="shared" si="108"/>
        <v>0</v>
      </c>
      <c r="AO44" s="27">
        <f t="shared" si="108"/>
        <v>0</v>
      </c>
      <c r="AP44" s="27">
        <f t="shared" si="108"/>
        <v>0</v>
      </c>
      <c r="AQ44" s="27">
        <f t="shared" si="108"/>
        <v>0</v>
      </c>
      <c r="AR44" s="19">
        <v>1877</v>
      </c>
      <c r="AS44" s="27">
        <f t="shared" si="81"/>
        <v>622.99547413795619</v>
      </c>
      <c r="AT44" s="27">
        <f t="shared" si="81"/>
        <v>643.87894102935968</v>
      </c>
      <c r="AU44" s="27">
        <f t="shared" si="81"/>
        <v>580.792761445221</v>
      </c>
      <c r="AV44" s="27">
        <f t="shared" si="81"/>
        <v>509.05058333736974</v>
      </c>
      <c r="AW44" s="27">
        <f t="shared" si="81"/>
        <v>344.68276023026328</v>
      </c>
      <c r="AX44" s="157">
        <f t="shared" si="41"/>
        <v>2701.4005201801697</v>
      </c>
      <c r="AY44" s="27">
        <f t="shared" si="109"/>
        <v>0</v>
      </c>
      <c r="AZ44" s="27">
        <f t="shared" si="109"/>
        <v>0</v>
      </c>
      <c r="BA44" s="27">
        <f t="shared" si="109"/>
        <v>0</v>
      </c>
      <c r="BB44" s="27">
        <f t="shared" si="109"/>
        <v>0</v>
      </c>
      <c r="BC44" s="27">
        <f t="shared" si="109"/>
        <v>0</v>
      </c>
      <c r="BD44" s="27">
        <f t="shared" si="110"/>
        <v>0</v>
      </c>
      <c r="BE44" s="27">
        <f t="shared" si="110"/>
        <v>0</v>
      </c>
      <c r="BF44" s="27">
        <f t="shared" si="110"/>
        <v>0</v>
      </c>
      <c r="BG44" s="27">
        <f t="shared" si="110"/>
        <v>0</v>
      </c>
      <c r="BH44" s="27">
        <f t="shared" si="110"/>
        <v>0</v>
      </c>
      <c r="BI44" s="4"/>
      <c r="BJ44" s="7">
        <f t="shared" si="90"/>
        <v>0</v>
      </c>
      <c r="BK44" s="7">
        <f t="shared" si="91"/>
        <v>0</v>
      </c>
      <c r="BL44" s="7">
        <f t="shared" si="92"/>
        <v>0</v>
      </c>
      <c r="BM44" s="7">
        <f t="shared" si="93"/>
        <v>0</v>
      </c>
      <c r="BN44" s="7">
        <f t="shared" si="94"/>
        <v>0</v>
      </c>
      <c r="BO44" s="71">
        <f t="shared" si="44"/>
        <v>0</v>
      </c>
      <c r="BP44" s="7">
        <f t="shared" si="95"/>
        <v>0</v>
      </c>
      <c r="BQ44" s="7">
        <f t="shared" si="96"/>
        <v>0</v>
      </c>
      <c r="BR44" s="7">
        <f t="shared" si="97"/>
        <v>0</v>
      </c>
      <c r="BS44" s="7">
        <f t="shared" si="98"/>
        <v>0</v>
      </c>
      <c r="BT44" s="7">
        <f t="shared" si="99"/>
        <v>0</v>
      </c>
      <c r="BU44" s="7">
        <f t="shared" si="100"/>
        <v>0</v>
      </c>
      <c r="BV44" s="7">
        <f t="shared" si="101"/>
        <v>0</v>
      </c>
      <c r="BW44" s="7">
        <f t="shared" si="102"/>
        <v>0</v>
      </c>
      <c r="BX44" s="7">
        <f t="shared" si="103"/>
        <v>0</v>
      </c>
      <c r="BY44" s="7">
        <f t="shared" si="104"/>
        <v>0</v>
      </c>
      <c r="BZ44" s="180"/>
      <c r="CA44" s="7">
        <f t="shared" si="45"/>
        <v>9.5177916950448208E-2</v>
      </c>
      <c r="CB44" s="7">
        <f t="shared" si="46"/>
        <v>9.8368381343753405E-2</v>
      </c>
      <c r="CC44" s="7">
        <f t="shared" si="47"/>
        <v>8.8730412192390667E-2</v>
      </c>
      <c r="CD44" s="7">
        <f t="shared" si="48"/>
        <v>7.7770025876195262E-2</v>
      </c>
      <c r="CE44" s="7">
        <f t="shared" si="49"/>
        <v>5.2658788850499169E-2</v>
      </c>
      <c r="CF44" s="71">
        <f t="shared" si="29"/>
        <v>0</v>
      </c>
      <c r="CG44" s="174">
        <f t="shared" si="50"/>
        <v>0</v>
      </c>
      <c r="CH44" s="174">
        <f t="shared" si="51"/>
        <v>0</v>
      </c>
      <c r="CI44" s="174">
        <f t="shared" si="52"/>
        <v>0</v>
      </c>
      <c r="CJ44" s="174">
        <f t="shared" si="53"/>
        <v>0</v>
      </c>
      <c r="CK44" s="174">
        <f t="shared" si="54"/>
        <v>0</v>
      </c>
      <c r="CL44" s="71">
        <f t="shared" si="55"/>
        <v>0</v>
      </c>
      <c r="CM44" s="7">
        <f t="shared" si="56"/>
        <v>0</v>
      </c>
      <c r="CN44" s="7">
        <f t="shared" si="57"/>
        <v>0</v>
      </c>
      <c r="CO44" s="7">
        <f t="shared" si="58"/>
        <v>0</v>
      </c>
      <c r="CP44" s="7">
        <f t="shared" si="59"/>
        <v>0</v>
      </c>
      <c r="CQ44" s="7">
        <f t="shared" si="60"/>
        <v>0</v>
      </c>
      <c r="CR44" s="71">
        <f t="shared" si="61"/>
        <v>0</v>
      </c>
      <c r="CS44" s="7">
        <f t="shared" si="62"/>
        <v>0.41270552521328674</v>
      </c>
      <c r="CT44" s="7">
        <f t="shared" si="63"/>
        <v>0</v>
      </c>
      <c r="CU44" s="7">
        <f t="shared" si="64"/>
        <v>0</v>
      </c>
      <c r="CV44" s="93">
        <f t="shared" si="65"/>
        <v>0</v>
      </c>
      <c r="CW44" s="71">
        <f t="shared" si="66"/>
        <v>0</v>
      </c>
      <c r="CX44" s="16">
        <v>1877</v>
      </c>
      <c r="CY44" s="7">
        <f t="shared" si="67"/>
        <v>0.41270552521328674</v>
      </c>
      <c r="CZ44" s="7">
        <f t="shared" si="68"/>
        <v>0.41270552521328674</v>
      </c>
      <c r="DA44" s="7">
        <f t="shared" si="69"/>
        <v>0.41270552521328674</v>
      </c>
      <c r="DB44" s="92">
        <f t="shared" si="70"/>
        <v>0.41270552521328668</v>
      </c>
      <c r="DC44" s="93">
        <f t="shared" si="31"/>
        <v>0</v>
      </c>
      <c r="DD44" s="7">
        <f t="shared" si="71"/>
        <v>9.5177916950448208E-2</v>
      </c>
      <c r="DE44" s="7">
        <f t="shared" si="72"/>
        <v>9.8368381343753405E-2</v>
      </c>
      <c r="DF44" s="7">
        <f t="shared" si="73"/>
        <v>8.8730412192390667E-2</v>
      </c>
      <c r="DG44" s="7">
        <f t="shared" si="74"/>
        <v>7.7770025876195262E-2</v>
      </c>
      <c r="DH44" s="7">
        <f t="shared" si="75"/>
        <v>5.2658788850499169E-2</v>
      </c>
      <c r="DI44" s="71">
        <f t="shared" si="76"/>
        <v>0</v>
      </c>
      <c r="DJ44" s="16">
        <v>1877</v>
      </c>
      <c r="DK44" s="23">
        <f t="shared" si="77"/>
        <v>0.59346944919314903</v>
      </c>
      <c r="DL44" s="23">
        <f t="shared" si="78"/>
        <v>0.93225839601622862</v>
      </c>
      <c r="DM44" s="23">
        <f t="shared" si="79"/>
        <v>0.59346944919314903</v>
      </c>
      <c r="DN44" s="23">
        <f t="shared" si="80"/>
        <v>0.93225839601622862</v>
      </c>
    </row>
    <row r="45" spans="1:118">
      <c r="A45" s="16">
        <v>1878</v>
      </c>
      <c r="B45" s="9">
        <v>2573.9356083479706</v>
      </c>
      <c r="C45" s="9">
        <v>0</v>
      </c>
      <c r="D45" s="9">
        <v>0</v>
      </c>
      <c r="E45" s="9">
        <v>0</v>
      </c>
      <c r="F45" s="9">
        <v>0</v>
      </c>
      <c r="G45" s="9">
        <v>2573.9356083479706</v>
      </c>
      <c r="H45" s="9">
        <v>0</v>
      </c>
      <c r="I45" s="9">
        <v>0</v>
      </c>
      <c r="J45" s="9">
        <v>694321.86147931765</v>
      </c>
      <c r="K45" s="9">
        <v>2197670</v>
      </c>
      <c r="L45" s="9">
        <f t="shared" si="33"/>
        <v>315935.45049043652</v>
      </c>
      <c r="M45" s="40">
        <v>280.57400000000001</v>
      </c>
      <c r="N45" s="40">
        <f t="shared" si="34"/>
        <v>288.25804364784693</v>
      </c>
      <c r="O45" s="27">
        <f t="shared" si="105"/>
        <v>1171.2111501490081</v>
      </c>
      <c r="P45" s="27">
        <f t="shared" si="82"/>
        <v>0.37071216551700681</v>
      </c>
      <c r="Q45" s="19">
        <v>1878</v>
      </c>
      <c r="R45" s="7">
        <f t="shared" si="83"/>
        <v>0.37071216551700681</v>
      </c>
      <c r="S45" s="7">
        <f t="shared" si="84"/>
        <v>0</v>
      </c>
      <c r="T45" s="7">
        <f t="shared" si="85"/>
        <v>0</v>
      </c>
      <c r="U45" s="7">
        <f t="shared" si="86"/>
        <v>0</v>
      </c>
      <c r="V45" s="7">
        <v>0</v>
      </c>
      <c r="W45" s="7"/>
      <c r="X45" s="7">
        <f t="shared" si="87"/>
        <v>0.37071216551700681</v>
      </c>
      <c r="Y45" s="7">
        <f t="shared" si="88"/>
        <v>0</v>
      </c>
      <c r="Z45" s="7">
        <f t="shared" si="89"/>
        <v>0</v>
      </c>
      <c r="AA45" s="71">
        <f t="shared" si="36"/>
        <v>0</v>
      </c>
      <c r="AB45" s="16">
        <v>1878</v>
      </c>
      <c r="AC45" s="9">
        <f t="shared" si="106"/>
        <v>0</v>
      </c>
      <c r="AD45" s="9">
        <f t="shared" si="106"/>
        <v>0</v>
      </c>
      <c r="AE45" s="9">
        <f t="shared" si="106"/>
        <v>0</v>
      </c>
      <c r="AF45" s="9">
        <f t="shared" si="106"/>
        <v>0</v>
      </c>
      <c r="AG45" s="9">
        <f t="shared" si="106"/>
        <v>0</v>
      </c>
      <c r="AH45" s="9">
        <f t="shared" si="107"/>
        <v>0</v>
      </c>
      <c r="AI45" s="9">
        <f t="shared" si="107"/>
        <v>0</v>
      </c>
      <c r="AJ45" s="9">
        <f t="shared" si="107"/>
        <v>0</v>
      </c>
      <c r="AK45" s="9">
        <f t="shared" si="107"/>
        <v>0</v>
      </c>
      <c r="AL45" s="9">
        <f t="shared" si="107"/>
        <v>0</v>
      </c>
      <c r="AM45" s="27">
        <f t="shared" si="108"/>
        <v>0</v>
      </c>
      <c r="AN45" s="27">
        <f t="shared" si="108"/>
        <v>0</v>
      </c>
      <c r="AO45" s="27">
        <f t="shared" si="108"/>
        <v>0</v>
      </c>
      <c r="AP45" s="27">
        <f t="shared" si="108"/>
        <v>0</v>
      </c>
      <c r="AQ45" s="27">
        <f t="shared" si="108"/>
        <v>0</v>
      </c>
      <c r="AR45" s="19">
        <v>1878</v>
      </c>
      <c r="AS45" s="27">
        <f t="shared" si="81"/>
        <v>593.59958760071765</v>
      </c>
      <c r="AT45" s="27">
        <f t="shared" si="81"/>
        <v>613.49767329959582</v>
      </c>
      <c r="AU45" s="27">
        <f t="shared" si="81"/>
        <v>553.38819941253996</v>
      </c>
      <c r="AV45" s="27">
        <f t="shared" si="81"/>
        <v>485.03115813976893</v>
      </c>
      <c r="AW45" s="27">
        <f t="shared" si="81"/>
        <v>328.41898989534855</v>
      </c>
      <c r="AX45" s="157">
        <f t="shared" si="41"/>
        <v>2573.9356083479711</v>
      </c>
      <c r="AY45" s="27">
        <f t="shared" si="109"/>
        <v>0</v>
      </c>
      <c r="AZ45" s="27">
        <f t="shared" si="109"/>
        <v>0</v>
      </c>
      <c r="BA45" s="27">
        <f t="shared" si="109"/>
        <v>0</v>
      </c>
      <c r="BB45" s="27">
        <f t="shared" si="109"/>
        <v>0</v>
      </c>
      <c r="BC45" s="27">
        <f t="shared" si="109"/>
        <v>0</v>
      </c>
      <c r="BD45" s="27">
        <f t="shared" si="110"/>
        <v>0</v>
      </c>
      <c r="BE45" s="27">
        <f t="shared" si="110"/>
        <v>0</v>
      </c>
      <c r="BF45" s="27">
        <f t="shared" si="110"/>
        <v>0</v>
      </c>
      <c r="BG45" s="27">
        <f t="shared" si="110"/>
        <v>0</v>
      </c>
      <c r="BH45" s="27">
        <f t="shared" si="110"/>
        <v>0</v>
      </c>
      <c r="BI45" s="4"/>
      <c r="BJ45" s="7">
        <f t="shared" si="90"/>
        <v>0</v>
      </c>
      <c r="BK45" s="7">
        <f t="shared" si="91"/>
        <v>0</v>
      </c>
      <c r="BL45" s="7">
        <f t="shared" si="92"/>
        <v>0</v>
      </c>
      <c r="BM45" s="7">
        <f t="shared" si="93"/>
        <v>0</v>
      </c>
      <c r="BN45" s="7">
        <f t="shared" si="94"/>
        <v>0</v>
      </c>
      <c r="BO45" s="71">
        <f t="shared" si="44"/>
        <v>0</v>
      </c>
      <c r="BP45" s="7">
        <f t="shared" si="95"/>
        <v>0</v>
      </c>
      <c r="BQ45" s="7">
        <f t="shared" si="96"/>
        <v>0</v>
      </c>
      <c r="BR45" s="7">
        <f t="shared" si="97"/>
        <v>0</v>
      </c>
      <c r="BS45" s="7">
        <f t="shared" si="98"/>
        <v>0</v>
      </c>
      <c r="BT45" s="7">
        <f t="shared" si="99"/>
        <v>0</v>
      </c>
      <c r="BU45" s="7">
        <f t="shared" si="100"/>
        <v>0</v>
      </c>
      <c r="BV45" s="7">
        <f t="shared" si="101"/>
        <v>0</v>
      </c>
      <c r="BW45" s="7">
        <f t="shared" si="102"/>
        <v>0</v>
      </c>
      <c r="BX45" s="7">
        <f t="shared" si="103"/>
        <v>0</v>
      </c>
      <c r="BY45" s="7">
        <f t="shared" si="104"/>
        <v>0</v>
      </c>
      <c r="BZ45" s="180"/>
      <c r="CA45" s="7">
        <f t="shared" si="45"/>
        <v>8.5493431869766878E-2</v>
      </c>
      <c r="CB45" s="7">
        <f t="shared" si="46"/>
        <v>8.8359262085235465E-2</v>
      </c>
      <c r="CC45" s="7">
        <f t="shared" si="47"/>
        <v>7.9701969664831618E-2</v>
      </c>
      <c r="CD45" s="7">
        <f t="shared" si="48"/>
        <v>6.9856817860576181E-2</v>
      </c>
      <c r="CE45" s="7">
        <f t="shared" si="49"/>
        <v>4.7300684036596687E-2</v>
      </c>
      <c r="CF45" s="71">
        <f t="shared" si="29"/>
        <v>0</v>
      </c>
      <c r="CG45" s="174">
        <f t="shared" si="50"/>
        <v>0</v>
      </c>
      <c r="CH45" s="174">
        <f t="shared" si="51"/>
        <v>0</v>
      </c>
      <c r="CI45" s="174">
        <f t="shared" si="52"/>
        <v>0</v>
      </c>
      <c r="CJ45" s="174">
        <f t="shared" si="53"/>
        <v>0</v>
      </c>
      <c r="CK45" s="174">
        <f t="shared" si="54"/>
        <v>0</v>
      </c>
      <c r="CL45" s="71">
        <f t="shared" si="55"/>
        <v>0</v>
      </c>
      <c r="CM45" s="7">
        <f t="shared" si="56"/>
        <v>0</v>
      </c>
      <c r="CN45" s="7">
        <f t="shared" si="57"/>
        <v>0</v>
      </c>
      <c r="CO45" s="7">
        <f t="shared" si="58"/>
        <v>0</v>
      </c>
      <c r="CP45" s="7">
        <f t="shared" si="59"/>
        <v>0</v>
      </c>
      <c r="CQ45" s="7">
        <f t="shared" si="60"/>
        <v>0</v>
      </c>
      <c r="CR45" s="71">
        <f t="shared" si="61"/>
        <v>0</v>
      </c>
      <c r="CS45" s="7">
        <f t="shared" si="62"/>
        <v>0.37071216551700686</v>
      </c>
      <c r="CT45" s="7">
        <f t="shared" si="63"/>
        <v>0</v>
      </c>
      <c r="CU45" s="7">
        <f t="shared" si="64"/>
        <v>0</v>
      </c>
      <c r="CV45" s="93">
        <f t="shared" si="65"/>
        <v>0</v>
      </c>
      <c r="CW45" s="71">
        <f t="shared" si="66"/>
        <v>0</v>
      </c>
      <c r="CX45" s="16">
        <v>1878</v>
      </c>
      <c r="CY45" s="7">
        <f t="shared" si="67"/>
        <v>0.37071216551700686</v>
      </c>
      <c r="CZ45" s="7">
        <f t="shared" si="68"/>
        <v>0.37071216551700686</v>
      </c>
      <c r="DA45" s="7">
        <f t="shared" si="69"/>
        <v>0.37071216551700686</v>
      </c>
      <c r="DB45" s="92">
        <f t="shared" si="70"/>
        <v>0.37071216551700681</v>
      </c>
      <c r="DC45" s="93">
        <f t="shared" si="31"/>
        <v>0</v>
      </c>
      <c r="DD45" s="7">
        <f t="shared" si="71"/>
        <v>8.5493431869766878E-2</v>
      </c>
      <c r="DE45" s="7">
        <f t="shared" si="72"/>
        <v>8.8359262085235465E-2</v>
      </c>
      <c r="DF45" s="7">
        <f t="shared" si="73"/>
        <v>7.9701969664831618E-2</v>
      </c>
      <c r="DG45" s="7">
        <f t="shared" si="74"/>
        <v>6.9856817860576181E-2</v>
      </c>
      <c r="DH45" s="7">
        <f t="shared" si="75"/>
        <v>4.7300684036596687E-2</v>
      </c>
      <c r="DI45" s="71">
        <f t="shared" si="76"/>
        <v>0</v>
      </c>
      <c r="DJ45" s="16">
        <v>1878</v>
      </c>
      <c r="DK45" s="23">
        <f t="shared" si="77"/>
        <v>0.59346944919314892</v>
      </c>
      <c r="DL45" s="23">
        <f t="shared" si="78"/>
        <v>0.93225839601622895</v>
      </c>
      <c r="DM45" s="23">
        <f t="shared" si="79"/>
        <v>0.59346944919314892</v>
      </c>
      <c r="DN45" s="23">
        <f t="shared" si="80"/>
        <v>0.93225839601622895</v>
      </c>
    </row>
    <row r="46" spans="1:118">
      <c r="A46" s="16">
        <v>1879</v>
      </c>
      <c r="B46" s="9">
        <v>2237.7674789082698</v>
      </c>
      <c r="C46" s="9">
        <v>0</v>
      </c>
      <c r="D46" s="9">
        <v>0</v>
      </c>
      <c r="E46" s="9">
        <v>0</v>
      </c>
      <c r="F46" s="9">
        <v>0</v>
      </c>
      <c r="G46" s="9">
        <v>2237.7674789082698</v>
      </c>
      <c r="H46" s="9">
        <v>0</v>
      </c>
      <c r="I46" s="9">
        <v>0</v>
      </c>
      <c r="J46" s="9">
        <v>799886.47319362836</v>
      </c>
      <c r="K46" s="9">
        <v>2230723</v>
      </c>
      <c r="L46" s="9">
        <f t="shared" si="33"/>
        <v>358577.229532142</v>
      </c>
      <c r="M46" s="40">
        <v>318.22699999999998</v>
      </c>
      <c r="N46" s="40">
        <f t="shared" si="34"/>
        <v>326.94224146187241</v>
      </c>
      <c r="O46" s="27">
        <f t="shared" si="105"/>
        <v>1003.1579353009181</v>
      </c>
      <c r="P46" s="27">
        <f t="shared" si="82"/>
        <v>0.2797606352778732</v>
      </c>
      <c r="Q46" s="19">
        <v>1879</v>
      </c>
      <c r="R46" s="7">
        <f t="shared" si="83"/>
        <v>0.2797606352778732</v>
      </c>
      <c r="S46" s="7">
        <f t="shared" si="84"/>
        <v>0</v>
      </c>
      <c r="T46" s="7">
        <f t="shared" si="85"/>
        <v>0</v>
      </c>
      <c r="U46" s="7">
        <f t="shared" si="86"/>
        <v>0</v>
      </c>
      <c r="V46" s="7">
        <v>0</v>
      </c>
      <c r="W46" s="7"/>
      <c r="X46" s="7">
        <f t="shared" si="87"/>
        <v>0.2797606352778732</v>
      </c>
      <c r="Y46" s="7">
        <f t="shared" si="88"/>
        <v>0</v>
      </c>
      <c r="Z46" s="7">
        <f t="shared" si="89"/>
        <v>0</v>
      </c>
      <c r="AA46" s="71">
        <f t="shared" si="36"/>
        <v>0</v>
      </c>
      <c r="AB46" s="16">
        <v>1879</v>
      </c>
      <c r="AC46" s="9">
        <f t="shared" si="106"/>
        <v>0</v>
      </c>
      <c r="AD46" s="9">
        <f t="shared" si="106"/>
        <v>0</v>
      </c>
      <c r="AE46" s="9">
        <f t="shared" si="106"/>
        <v>0</v>
      </c>
      <c r="AF46" s="9">
        <f t="shared" si="106"/>
        <v>0</v>
      </c>
      <c r="AG46" s="9">
        <f t="shared" si="106"/>
        <v>0</v>
      </c>
      <c r="AH46" s="9">
        <f t="shared" si="107"/>
        <v>0</v>
      </c>
      <c r="AI46" s="9">
        <f t="shared" si="107"/>
        <v>0</v>
      </c>
      <c r="AJ46" s="9">
        <f t="shared" si="107"/>
        <v>0</v>
      </c>
      <c r="AK46" s="9">
        <f t="shared" si="107"/>
        <v>0</v>
      </c>
      <c r="AL46" s="9">
        <f t="shared" si="107"/>
        <v>0</v>
      </c>
      <c r="AM46" s="27">
        <f t="shared" si="108"/>
        <v>0</v>
      </c>
      <c r="AN46" s="27">
        <f t="shared" si="108"/>
        <v>0</v>
      </c>
      <c r="AO46" s="27">
        <f t="shared" si="108"/>
        <v>0</v>
      </c>
      <c r="AP46" s="27">
        <f t="shared" si="108"/>
        <v>0</v>
      </c>
      <c r="AQ46" s="27">
        <f t="shared" si="108"/>
        <v>0</v>
      </c>
      <c r="AR46" s="19">
        <v>1879</v>
      </c>
      <c r="AS46" s="27">
        <f t="shared" si="81"/>
        <v>516.07268197311805</v>
      </c>
      <c r="AT46" s="27">
        <f t="shared" si="81"/>
        <v>533.3719838379609</v>
      </c>
      <c r="AU46" s="27">
        <f t="shared" si="81"/>
        <v>481.11309072405243</v>
      </c>
      <c r="AV46" s="27">
        <f t="shared" si="81"/>
        <v>421.68380142152165</v>
      </c>
      <c r="AW46" s="27">
        <f t="shared" si="81"/>
        <v>285.52592095161691</v>
      </c>
      <c r="AX46" s="157">
        <f t="shared" si="41"/>
        <v>2237.7674789082698</v>
      </c>
      <c r="AY46" s="27">
        <f t="shared" si="109"/>
        <v>0</v>
      </c>
      <c r="AZ46" s="27">
        <f t="shared" si="109"/>
        <v>0</v>
      </c>
      <c r="BA46" s="27">
        <f t="shared" si="109"/>
        <v>0</v>
      </c>
      <c r="BB46" s="27">
        <f t="shared" si="109"/>
        <v>0</v>
      </c>
      <c r="BC46" s="27">
        <f t="shared" si="109"/>
        <v>0</v>
      </c>
      <c r="BD46" s="27">
        <f t="shared" si="110"/>
        <v>0</v>
      </c>
      <c r="BE46" s="27">
        <f t="shared" si="110"/>
        <v>0</v>
      </c>
      <c r="BF46" s="27">
        <f t="shared" si="110"/>
        <v>0</v>
      </c>
      <c r="BG46" s="27">
        <f t="shared" si="110"/>
        <v>0</v>
      </c>
      <c r="BH46" s="27">
        <f t="shared" si="110"/>
        <v>0</v>
      </c>
      <c r="BI46" s="4"/>
      <c r="BJ46" s="7">
        <f t="shared" si="90"/>
        <v>0</v>
      </c>
      <c r="BK46" s="7">
        <f t="shared" si="91"/>
        <v>0</v>
      </c>
      <c r="BL46" s="7">
        <f t="shared" si="92"/>
        <v>0</v>
      </c>
      <c r="BM46" s="7">
        <f t="shared" si="93"/>
        <v>0</v>
      </c>
      <c r="BN46" s="7">
        <f t="shared" si="94"/>
        <v>0</v>
      </c>
      <c r="BO46" s="71">
        <f t="shared" si="44"/>
        <v>0</v>
      </c>
      <c r="BP46" s="7">
        <f t="shared" si="95"/>
        <v>0</v>
      </c>
      <c r="BQ46" s="7">
        <f t="shared" si="96"/>
        <v>0</v>
      </c>
      <c r="BR46" s="7">
        <f t="shared" si="97"/>
        <v>0</v>
      </c>
      <c r="BS46" s="7">
        <f t="shared" si="98"/>
        <v>0</v>
      </c>
      <c r="BT46" s="7">
        <f t="shared" si="99"/>
        <v>0</v>
      </c>
      <c r="BU46" s="7">
        <f t="shared" si="100"/>
        <v>0</v>
      </c>
      <c r="BV46" s="7">
        <f t="shared" si="101"/>
        <v>0</v>
      </c>
      <c r="BW46" s="7">
        <f t="shared" si="102"/>
        <v>0</v>
      </c>
      <c r="BX46" s="7">
        <f t="shared" si="103"/>
        <v>0</v>
      </c>
      <c r="BY46" s="7">
        <f t="shared" si="104"/>
        <v>0</v>
      </c>
      <c r="BZ46" s="180"/>
      <c r="CA46" s="7">
        <f t="shared" si="45"/>
        <v>6.4518240933947188E-2</v>
      </c>
      <c r="CB46" s="7">
        <f t="shared" si="46"/>
        <v>6.6680960575369999E-2</v>
      </c>
      <c r="CC46" s="7">
        <f t="shared" si="47"/>
        <v>6.0147671806870209E-2</v>
      </c>
      <c r="CD46" s="7">
        <f t="shared" si="48"/>
        <v>5.2717956304212277E-2</v>
      </c>
      <c r="CE46" s="7">
        <f t="shared" si="49"/>
        <v>3.5695805657473559E-2</v>
      </c>
      <c r="CF46" s="71">
        <f t="shared" si="29"/>
        <v>0</v>
      </c>
      <c r="CG46" s="174">
        <f t="shared" si="50"/>
        <v>0</v>
      </c>
      <c r="CH46" s="174">
        <f t="shared" si="51"/>
        <v>0</v>
      </c>
      <c r="CI46" s="174">
        <f t="shared" si="52"/>
        <v>0</v>
      </c>
      <c r="CJ46" s="174">
        <f t="shared" si="53"/>
        <v>0</v>
      </c>
      <c r="CK46" s="174">
        <f t="shared" si="54"/>
        <v>0</v>
      </c>
      <c r="CL46" s="71">
        <f t="shared" si="55"/>
        <v>0</v>
      </c>
      <c r="CM46" s="7">
        <f t="shared" si="56"/>
        <v>0</v>
      </c>
      <c r="CN46" s="7">
        <f t="shared" si="57"/>
        <v>0</v>
      </c>
      <c r="CO46" s="7">
        <f t="shared" si="58"/>
        <v>0</v>
      </c>
      <c r="CP46" s="7">
        <f t="shared" si="59"/>
        <v>0</v>
      </c>
      <c r="CQ46" s="7">
        <f t="shared" si="60"/>
        <v>0</v>
      </c>
      <c r="CR46" s="71">
        <f t="shared" si="61"/>
        <v>0</v>
      </c>
      <c r="CS46" s="7">
        <f t="shared" si="62"/>
        <v>0.2797606352778732</v>
      </c>
      <c r="CT46" s="7">
        <f t="shared" si="63"/>
        <v>0</v>
      </c>
      <c r="CU46" s="7">
        <f t="shared" si="64"/>
        <v>0</v>
      </c>
      <c r="CV46" s="93">
        <f t="shared" si="65"/>
        <v>0</v>
      </c>
      <c r="CW46" s="71">
        <f t="shared" si="66"/>
        <v>0</v>
      </c>
      <c r="CX46" s="16">
        <v>1879</v>
      </c>
      <c r="CY46" s="7">
        <f t="shared" si="67"/>
        <v>0.2797606352778732</v>
      </c>
      <c r="CZ46" s="7">
        <f t="shared" si="68"/>
        <v>0.2797606352778732</v>
      </c>
      <c r="DA46" s="7">
        <f t="shared" si="69"/>
        <v>0.2797606352778732</v>
      </c>
      <c r="DB46" s="92">
        <f t="shared" si="70"/>
        <v>0.2797606352778732</v>
      </c>
      <c r="DC46" s="93">
        <f t="shared" si="31"/>
        <v>0</v>
      </c>
      <c r="DD46" s="7">
        <f t="shared" si="71"/>
        <v>6.4518240933947188E-2</v>
      </c>
      <c r="DE46" s="7">
        <f t="shared" si="72"/>
        <v>6.6680960575369999E-2</v>
      </c>
      <c r="DF46" s="7">
        <f t="shared" si="73"/>
        <v>6.0147671806870209E-2</v>
      </c>
      <c r="DG46" s="7">
        <f t="shared" si="74"/>
        <v>5.2717956304212277E-2</v>
      </c>
      <c r="DH46" s="7">
        <f t="shared" si="75"/>
        <v>3.5695805657473559E-2</v>
      </c>
      <c r="DI46" s="71">
        <f t="shared" si="76"/>
        <v>0</v>
      </c>
      <c r="DJ46" s="16">
        <v>1879</v>
      </c>
      <c r="DK46" s="23">
        <f t="shared" si="77"/>
        <v>0.59346944919314892</v>
      </c>
      <c r="DL46" s="23">
        <f t="shared" si="78"/>
        <v>0.93225839601622895</v>
      </c>
      <c r="DM46" s="23">
        <f t="shared" si="79"/>
        <v>0.59346944919314892</v>
      </c>
      <c r="DN46" s="23">
        <f t="shared" si="80"/>
        <v>0.93225839601622895</v>
      </c>
    </row>
    <row r="47" spans="1:118">
      <c r="A47" s="16">
        <v>1880</v>
      </c>
      <c r="B47" s="9">
        <v>1946.5570140440545</v>
      </c>
      <c r="C47" s="9">
        <v>0</v>
      </c>
      <c r="D47" s="9">
        <v>0</v>
      </c>
      <c r="E47" s="9">
        <v>0</v>
      </c>
      <c r="F47" s="9">
        <v>0</v>
      </c>
      <c r="G47" s="9">
        <v>1946.5570140440545</v>
      </c>
      <c r="H47" s="9">
        <v>0</v>
      </c>
      <c r="I47" s="9">
        <v>0</v>
      </c>
      <c r="J47" s="9">
        <v>898848.20982648747</v>
      </c>
      <c r="K47" s="9">
        <v>2264042</v>
      </c>
      <c r="L47" s="9">
        <f t="shared" si="33"/>
        <v>397010.39549022826</v>
      </c>
      <c r="M47" s="40">
        <v>352.065</v>
      </c>
      <c r="N47" s="40">
        <f t="shared" si="34"/>
        <v>361.70695836705909</v>
      </c>
      <c r="O47" s="27">
        <f t="shared" si="105"/>
        <v>859.77071717046522</v>
      </c>
      <c r="P47" s="27">
        <f t="shared" si="82"/>
        <v>0.21656126059591482</v>
      </c>
      <c r="Q47" s="19">
        <v>1880</v>
      </c>
      <c r="R47" s="7">
        <f t="shared" si="83"/>
        <v>0.21656126059591482</v>
      </c>
      <c r="S47" s="7">
        <f t="shared" si="84"/>
        <v>0</v>
      </c>
      <c r="T47" s="7">
        <f t="shared" si="85"/>
        <v>0</v>
      </c>
      <c r="U47" s="7">
        <f t="shared" si="86"/>
        <v>0</v>
      </c>
      <c r="V47" s="7">
        <v>0</v>
      </c>
      <c r="W47" s="7"/>
      <c r="X47" s="7">
        <f t="shared" si="87"/>
        <v>0.21656126059591482</v>
      </c>
      <c r="Y47" s="7">
        <f t="shared" si="88"/>
        <v>0</v>
      </c>
      <c r="Z47" s="7">
        <f t="shared" si="89"/>
        <v>0</v>
      </c>
      <c r="AA47" s="71">
        <f t="shared" si="36"/>
        <v>0</v>
      </c>
      <c r="AB47" s="16">
        <v>1880</v>
      </c>
      <c r="AC47" s="9">
        <f t="shared" si="106"/>
        <v>0</v>
      </c>
      <c r="AD47" s="9">
        <f t="shared" si="106"/>
        <v>0</v>
      </c>
      <c r="AE47" s="9">
        <f t="shared" si="106"/>
        <v>0</v>
      </c>
      <c r="AF47" s="9">
        <f t="shared" si="106"/>
        <v>0</v>
      </c>
      <c r="AG47" s="9">
        <f t="shared" si="106"/>
        <v>0</v>
      </c>
      <c r="AH47" s="9">
        <f t="shared" si="107"/>
        <v>0</v>
      </c>
      <c r="AI47" s="9">
        <f t="shared" si="107"/>
        <v>0</v>
      </c>
      <c r="AJ47" s="9">
        <f t="shared" si="107"/>
        <v>0</v>
      </c>
      <c r="AK47" s="9">
        <f t="shared" si="107"/>
        <v>0</v>
      </c>
      <c r="AL47" s="9">
        <f t="shared" si="107"/>
        <v>0</v>
      </c>
      <c r="AM47" s="27">
        <f t="shared" si="108"/>
        <v>0</v>
      </c>
      <c r="AN47" s="27">
        <f t="shared" si="108"/>
        <v>0</v>
      </c>
      <c r="AO47" s="27">
        <f t="shared" si="108"/>
        <v>0</v>
      </c>
      <c r="AP47" s="27">
        <f t="shared" si="108"/>
        <v>0</v>
      </c>
      <c r="AQ47" s="27">
        <f t="shared" si="108"/>
        <v>0</v>
      </c>
      <c r="AR47" s="19">
        <v>1880</v>
      </c>
      <c r="AS47" s="27">
        <f t="shared" si="81"/>
        <v>448.91388775628855</v>
      </c>
      <c r="AT47" s="27">
        <f t="shared" si="81"/>
        <v>463.96195584221118</v>
      </c>
      <c r="AU47" s="27">
        <f t="shared" si="81"/>
        <v>418.50374094908693</v>
      </c>
      <c r="AV47" s="27">
        <f t="shared" si="81"/>
        <v>366.80824487014121</v>
      </c>
      <c r="AW47" s="27">
        <f t="shared" si="81"/>
        <v>248.36918462632693</v>
      </c>
      <c r="AX47" s="157">
        <f t="shared" si="41"/>
        <v>1946.5570140440545</v>
      </c>
      <c r="AY47" s="27">
        <f t="shared" si="109"/>
        <v>0</v>
      </c>
      <c r="AZ47" s="27">
        <f t="shared" si="109"/>
        <v>0</v>
      </c>
      <c r="BA47" s="27">
        <f t="shared" si="109"/>
        <v>0</v>
      </c>
      <c r="BB47" s="27">
        <f t="shared" si="109"/>
        <v>0</v>
      </c>
      <c r="BC47" s="27">
        <f t="shared" si="109"/>
        <v>0</v>
      </c>
      <c r="BD47" s="27">
        <f t="shared" si="110"/>
        <v>0</v>
      </c>
      <c r="BE47" s="27">
        <f t="shared" si="110"/>
        <v>0</v>
      </c>
      <c r="BF47" s="27">
        <f t="shared" si="110"/>
        <v>0</v>
      </c>
      <c r="BG47" s="27">
        <f t="shared" si="110"/>
        <v>0</v>
      </c>
      <c r="BH47" s="27">
        <f t="shared" si="110"/>
        <v>0</v>
      </c>
      <c r="BI47" s="4"/>
      <c r="BJ47" s="7">
        <f t="shared" si="90"/>
        <v>0</v>
      </c>
      <c r="BK47" s="7">
        <f t="shared" si="91"/>
        <v>0</v>
      </c>
      <c r="BL47" s="7">
        <f t="shared" si="92"/>
        <v>0</v>
      </c>
      <c r="BM47" s="7">
        <f t="shared" si="93"/>
        <v>0</v>
      </c>
      <c r="BN47" s="7">
        <f t="shared" si="94"/>
        <v>0</v>
      </c>
      <c r="BO47" s="71">
        <f t="shared" si="44"/>
        <v>0</v>
      </c>
      <c r="BP47" s="7">
        <f t="shared" si="95"/>
        <v>0</v>
      </c>
      <c r="BQ47" s="7">
        <f t="shared" si="96"/>
        <v>0</v>
      </c>
      <c r="BR47" s="7">
        <f t="shared" si="97"/>
        <v>0</v>
      </c>
      <c r="BS47" s="7">
        <f t="shared" si="98"/>
        <v>0</v>
      </c>
      <c r="BT47" s="7">
        <f t="shared" si="99"/>
        <v>0</v>
      </c>
      <c r="BU47" s="7">
        <f t="shared" si="100"/>
        <v>0</v>
      </c>
      <c r="BV47" s="7">
        <f t="shared" si="101"/>
        <v>0</v>
      </c>
      <c r="BW47" s="7">
        <f t="shared" si="102"/>
        <v>0</v>
      </c>
      <c r="BX47" s="7">
        <f t="shared" si="103"/>
        <v>0</v>
      </c>
      <c r="BY47" s="7">
        <f t="shared" si="104"/>
        <v>0</v>
      </c>
      <c r="BZ47" s="180"/>
      <c r="CA47" s="7">
        <f t="shared" si="45"/>
        <v>4.9943236560814459E-2</v>
      </c>
      <c r="CB47" s="7">
        <f t="shared" si="46"/>
        <v>5.1617386647715952E-2</v>
      </c>
      <c r="CC47" s="7">
        <f t="shared" si="47"/>
        <v>4.6560001608043959E-2</v>
      </c>
      <c r="CD47" s="7">
        <f t="shared" si="48"/>
        <v>4.0808697270582471E-2</v>
      </c>
      <c r="CE47" s="7">
        <f t="shared" si="49"/>
        <v>2.7631938508757982E-2</v>
      </c>
      <c r="CF47" s="71">
        <f t="shared" si="29"/>
        <v>0</v>
      </c>
      <c r="CG47" s="174">
        <f t="shared" si="50"/>
        <v>0</v>
      </c>
      <c r="CH47" s="174">
        <f t="shared" si="51"/>
        <v>0</v>
      </c>
      <c r="CI47" s="174">
        <f t="shared" si="52"/>
        <v>0</v>
      </c>
      <c r="CJ47" s="174">
        <f t="shared" si="53"/>
        <v>0</v>
      </c>
      <c r="CK47" s="174">
        <f t="shared" si="54"/>
        <v>0</v>
      </c>
      <c r="CL47" s="71">
        <f t="shared" si="55"/>
        <v>0</v>
      </c>
      <c r="CM47" s="7">
        <f t="shared" si="56"/>
        <v>0</v>
      </c>
      <c r="CN47" s="7">
        <f t="shared" si="57"/>
        <v>0</v>
      </c>
      <c r="CO47" s="7">
        <f t="shared" si="58"/>
        <v>0</v>
      </c>
      <c r="CP47" s="7">
        <f t="shared" si="59"/>
        <v>0</v>
      </c>
      <c r="CQ47" s="7">
        <f t="shared" si="60"/>
        <v>0</v>
      </c>
      <c r="CR47" s="71">
        <f t="shared" si="61"/>
        <v>0</v>
      </c>
      <c r="CS47" s="7">
        <f t="shared" si="62"/>
        <v>0.21656126059591482</v>
      </c>
      <c r="CT47" s="7">
        <f t="shared" si="63"/>
        <v>0</v>
      </c>
      <c r="CU47" s="7">
        <f t="shared" si="64"/>
        <v>0</v>
      </c>
      <c r="CV47" s="93">
        <f t="shared" si="65"/>
        <v>0</v>
      </c>
      <c r="CW47" s="71">
        <f t="shared" si="66"/>
        <v>0</v>
      </c>
      <c r="CX47" s="16">
        <v>1880</v>
      </c>
      <c r="CY47" s="7">
        <f t="shared" si="67"/>
        <v>0.21656126059591482</v>
      </c>
      <c r="CZ47" s="7">
        <f t="shared" si="68"/>
        <v>0.21656126059591482</v>
      </c>
      <c r="DA47" s="7">
        <f t="shared" si="69"/>
        <v>0.21656126059591482</v>
      </c>
      <c r="DB47" s="92">
        <f t="shared" si="70"/>
        <v>0.21656126059591482</v>
      </c>
      <c r="DC47" s="93">
        <f t="shared" si="31"/>
        <v>0</v>
      </c>
      <c r="DD47" s="7">
        <f t="shared" si="71"/>
        <v>4.9943236560814459E-2</v>
      </c>
      <c r="DE47" s="7">
        <f t="shared" si="72"/>
        <v>5.1617386647715952E-2</v>
      </c>
      <c r="DF47" s="7">
        <f t="shared" si="73"/>
        <v>4.6560001608043959E-2</v>
      </c>
      <c r="DG47" s="7">
        <f t="shared" si="74"/>
        <v>4.0808697270582471E-2</v>
      </c>
      <c r="DH47" s="7">
        <f t="shared" si="75"/>
        <v>2.7631938508757982E-2</v>
      </c>
      <c r="DI47" s="71">
        <f t="shared" si="76"/>
        <v>0</v>
      </c>
      <c r="DJ47" s="16">
        <v>1880</v>
      </c>
      <c r="DK47" s="23">
        <f t="shared" si="77"/>
        <v>0.59346944919314903</v>
      </c>
      <c r="DL47" s="23">
        <f t="shared" si="78"/>
        <v>0.93225839601622873</v>
      </c>
      <c r="DM47" s="23">
        <f t="shared" si="79"/>
        <v>0.59346944919314903</v>
      </c>
      <c r="DN47" s="23">
        <f t="shared" si="80"/>
        <v>0.93225839601622873</v>
      </c>
    </row>
    <row r="48" spans="1:118">
      <c r="A48" s="16">
        <v>1881</v>
      </c>
      <c r="B48" s="9">
        <v>2304.7687461931996</v>
      </c>
      <c r="C48" s="9">
        <v>0</v>
      </c>
      <c r="D48" s="9">
        <v>0</v>
      </c>
      <c r="E48" s="9">
        <v>0</v>
      </c>
      <c r="F48" s="9">
        <v>0</v>
      </c>
      <c r="G48" s="9">
        <v>2304.7687461931996</v>
      </c>
      <c r="H48" s="9">
        <v>0</v>
      </c>
      <c r="I48" s="9">
        <v>0</v>
      </c>
      <c r="J48" s="9">
        <v>930439.34647993033</v>
      </c>
      <c r="K48" s="9">
        <v>2297611</v>
      </c>
      <c r="L48" s="9">
        <f t="shared" si="33"/>
        <v>404959.47594259004</v>
      </c>
      <c r="M48" s="40">
        <v>358.80500000000001</v>
      </c>
      <c r="N48" s="40">
        <f t="shared" si="34"/>
        <v>368.63154587048592</v>
      </c>
      <c r="O48" s="27">
        <f t="shared" si="105"/>
        <v>1003.1152994102133</v>
      </c>
      <c r="P48" s="27">
        <f t="shared" si="82"/>
        <v>0.24770757544945607</v>
      </c>
      <c r="Q48" s="19">
        <v>1881</v>
      </c>
      <c r="R48" s="7">
        <f t="shared" si="83"/>
        <v>0.24770757544945607</v>
      </c>
      <c r="S48" s="7">
        <f t="shared" si="84"/>
        <v>0</v>
      </c>
      <c r="T48" s="7">
        <f t="shared" si="85"/>
        <v>0</v>
      </c>
      <c r="U48" s="7">
        <f t="shared" si="86"/>
        <v>0</v>
      </c>
      <c r="V48" s="7">
        <v>0</v>
      </c>
      <c r="W48" s="7"/>
      <c r="X48" s="7">
        <f t="shared" si="87"/>
        <v>0.24770757544945607</v>
      </c>
      <c r="Y48" s="7">
        <f t="shared" si="88"/>
        <v>0</v>
      </c>
      <c r="Z48" s="7">
        <f t="shared" si="89"/>
        <v>0</v>
      </c>
      <c r="AA48" s="71">
        <f t="shared" si="36"/>
        <v>0</v>
      </c>
      <c r="AB48" s="16">
        <v>1881</v>
      </c>
      <c r="AC48" s="9">
        <f t="shared" si="106"/>
        <v>0</v>
      </c>
      <c r="AD48" s="9">
        <f t="shared" si="106"/>
        <v>0</v>
      </c>
      <c r="AE48" s="9">
        <f t="shared" si="106"/>
        <v>0</v>
      </c>
      <c r="AF48" s="9">
        <f t="shared" si="106"/>
        <v>0</v>
      </c>
      <c r="AG48" s="9">
        <f t="shared" si="106"/>
        <v>0</v>
      </c>
      <c r="AH48" s="9">
        <f t="shared" si="107"/>
        <v>0</v>
      </c>
      <c r="AI48" s="9">
        <f t="shared" si="107"/>
        <v>0</v>
      </c>
      <c r="AJ48" s="9">
        <f t="shared" si="107"/>
        <v>0</v>
      </c>
      <c r="AK48" s="9">
        <f t="shared" si="107"/>
        <v>0</v>
      </c>
      <c r="AL48" s="9">
        <f t="shared" si="107"/>
        <v>0</v>
      </c>
      <c r="AM48" s="27">
        <f t="shared" si="108"/>
        <v>0</v>
      </c>
      <c r="AN48" s="27">
        <f t="shared" si="108"/>
        <v>0</v>
      </c>
      <c r="AO48" s="27">
        <f t="shared" si="108"/>
        <v>0</v>
      </c>
      <c r="AP48" s="27">
        <f t="shared" si="108"/>
        <v>0</v>
      </c>
      <c r="AQ48" s="27">
        <f t="shared" si="108"/>
        <v>0</v>
      </c>
      <c r="AR48" s="19">
        <v>1881</v>
      </c>
      <c r="AS48" s="27">
        <f t="shared" si="81"/>
        <v>531.52447668782213</v>
      </c>
      <c r="AT48" s="27">
        <f t="shared" si="81"/>
        <v>549.34173904633269</v>
      </c>
      <c r="AU48" s="27">
        <f t="shared" si="81"/>
        <v>495.51815608035452</v>
      </c>
      <c r="AV48" s="27">
        <f t="shared" si="81"/>
        <v>434.30948722447755</v>
      </c>
      <c r="AW48" s="27">
        <f t="shared" si="81"/>
        <v>294.07488715421283</v>
      </c>
      <c r="AX48" s="157">
        <f t="shared" si="41"/>
        <v>2304.7687461932001</v>
      </c>
      <c r="AY48" s="27">
        <f t="shared" si="109"/>
        <v>0</v>
      </c>
      <c r="AZ48" s="27">
        <f t="shared" si="109"/>
        <v>0</v>
      </c>
      <c r="BA48" s="27">
        <f t="shared" si="109"/>
        <v>0</v>
      </c>
      <c r="BB48" s="27">
        <f t="shared" si="109"/>
        <v>0</v>
      </c>
      <c r="BC48" s="27">
        <f t="shared" si="109"/>
        <v>0</v>
      </c>
      <c r="BD48" s="27">
        <f t="shared" si="110"/>
        <v>0</v>
      </c>
      <c r="BE48" s="27">
        <f t="shared" si="110"/>
        <v>0</v>
      </c>
      <c r="BF48" s="27">
        <f t="shared" si="110"/>
        <v>0</v>
      </c>
      <c r="BG48" s="27">
        <f t="shared" si="110"/>
        <v>0</v>
      </c>
      <c r="BH48" s="27">
        <f t="shared" si="110"/>
        <v>0</v>
      </c>
      <c r="BI48" s="4"/>
      <c r="BJ48" s="7">
        <f t="shared" si="90"/>
        <v>0</v>
      </c>
      <c r="BK48" s="7">
        <f t="shared" si="91"/>
        <v>0</v>
      </c>
      <c r="BL48" s="7">
        <f t="shared" si="92"/>
        <v>0</v>
      </c>
      <c r="BM48" s="7">
        <f t="shared" si="93"/>
        <v>0</v>
      </c>
      <c r="BN48" s="7">
        <f t="shared" si="94"/>
        <v>0</v>
      </c>
      <c r="BO48" s="71">
        <f t="shared" si="44"/>
        <v>0</v>
      </c>
      <c r="BP48" s="7">
        <f t="shared" si="95"/>
        <v>0</v>
      </c>
      <c r="BQ48" s="7">
        <f t="shared" si="96"/>
        <v>0</v>
      </c>
      <c r="BR48" s="7">
        <f t="shared" si="97"/>
        <v>0</v>
      </c>
      <c r="BS48" s="7">
        <f t="shared" si="98"/>
        <v>0</v>
      </c>
      <c r="BT48" s="7">
        <f t="shared" si="99"/>
        <v>0</v>
      </c>
      <c r="BU48" s="7">
        <f t="shared" si="100"/>
        <v>0</v>
      </c>
      <c r="BV48" s="7">
        <f t="shared" si="101"/>
        <v>0</v>
      </c>
      <c r="BW48" s="7">
        <f t="shared" si="102"/>
        <v>0</v>
      </c>
      <c r="BX48" s="7">
        <f t="shared" si="103"/>
        <v>0</v>
      </c>
      <c r="BY48" s="7">
        <f t="shared" si="104"/>
        <v>0</v>
      </c>
      <c r="BZ48" s="180"/>
      <c r="CA48" s="7">
        <f t="shared" si="45"/>
        <v>5.7126182238391304E-2</v>
      </c>
      <c r="CB48" s="7">
        <f t="shared" si="46"/>
        <v>5.9041112257840443E-2</v>
      </c>
      <c r="CC48" s="7">
        <f t="shared" si="47"/>
        <v>5.3256363024093471E-2</v>
      </c>
      <c r="CD48" s="7">
        <f t="shared" si="48"/>
        <v>4.6677893499191749E-2</v>
      </c>
      <c r="CE48" s="7">
        <f t="shared" si="49"/>
        <v>3.1606024429939136E-2</v>
      </c>
      <c r="CF48" s="71">
        <f t="shared" si="29"/>
        <v>0</v>
      </c>
      <c r="CG48" s="174">
        <f t="shared" si="50"/>
        <v>0</v>
      </c>
      <c r="CH48" s="174">
        <f t="shared" si="51"/>
        <v>0</v>
      </c>
      <c r="CI48" s="174">
        <f t="shared" si="52"/>
        <v>0</v>
      </c>
      <c r="CJ48" s="174">
        <f t="shared" si="53"/>
        <v>0</v>
      </c>
      <c r="CK48" s="174">
        <f t="shared" si="54"/>
        <v>0</v>
      </c>
      <c r="CL48" s="71">
        <f t="shared" si="55"/>
        <v>0</v>
      </c>
      <c r="CM48" s="7">
        <f t="shared" si="56"/>
        <v>0</v>
      </c>
      <c r="CN48" s="7">
        <f t="shared" si="57"/>
        <v>0</v>
      </c>
      <c r="CO48" s="7">
        <f t="shared" si="58"/>
        <v>0</v>
      </c>
      <c r="CP48" s="7">
        <f t="shared" si="59"/>
        <v>0</v>
      </c>
      <c r="CQ48" s="7">
        <f t="shared" si="60"/>
        <v>0</v>
      </c>
      <c r="CR48" s="71">
        <f t="shared" si="61"/>
        <v>0</v>
      </c>
      <c r="CS48" s="7">
        <f t="shared" si="62"/>
        <v>0.2477075754494561</v>
      </c>
      <c r="CT48" s="7">
        <f t="shared" si="63"/>
        <v>0</v>
      </c>
      <c r="CU48" s="7">
        <f t="shared" si="64"/>
        <v>0</v>
      </c>
      <c r="CV48" s="93">
        <f t="shared" si="65"/>
        <v>0</v>
      </c>
      <c r="CW48" s="71">
        <f t="shared" si="66"/>
        <v>0</v>
      </c>
      <c r="CX48" s="16">
        <v>1881</v>
      </c>
      <c r="CY48" s="7">
        <f t="shared" si="67"/>
        <v>0.2477075754494561</v>
      </c>
      <c r="CZ48" s="7">
        <f t="shared" si="68"/>
        <v>0.2477075754494561</v>
      </c>
      <c r="DA48" s="7">
        <f t="shared" si="69"/>
        <v>0.2477075754494561</v>
      </c>
      <c r="DB48" s="92">
        <f t="shared" si="70"/>
        <v>0.24770757544945607</v>
      </c>
      <c r="DC48" s="93">
        <f t="shared" si="31"/>
        <v>0</v>
      </c>
      <c r="DD48" s="7">
        <f t="shared" si="71"/>
        <v>5.7126182238391304E-2</v>
      </c>
      <c r="DE48" s="7">
        <f t="shared" si="72"/>
        <v>5.9041112257840443E-2</v>
      </c>
      <c r="DF48" s="7">
        <f t="shared" si="73"/>
        <v>5.3256363024093471E-2</v>
      </c>
      <c r="DG48" s="7">
        <f t="shared" si="74"/>
        <v>4.6677893499191749E-2</v>
      </c>
      <c r="DH48" s="7">
        <f t="shared" si="75"/>
        <v>3.1606024429939136E-2</v>
      </c>
      <c r="DI48" s="71">
        <f t="shared" si="76"/>
        <v>0</v>
      </c>
      <c r="DJ48" s="16">
        <v>1881</v>
      </c>
      <c r="DK48" s="23">
        <f t="shared" si="77"/>
        <v>0.59346944919314892</v>
      </c>
      <c r="DL48" s="23">
        <f t="shared" si="78"/>
        <v>0.93225839601622906</v>
      </c>
      <c r="DM48" s="23">
        <f t="shared" si="79"/>
        <v>0.59346944919314892</v>
      </c>
      <c r="DN48" s="23">
        <f t="shared" si="80"/>
        <v>0.93225839601622906</v>
      </c>
    </row>
    <row r="49" spans="1:118">
      <c r="A49" s="16">
        <v>1882</v>
      </c>
      <c r="B49" s="9">
        <v>3249.9016849533286</v>
      </c>
      <c r="C49" s="9">
        <v>0</v>
      </c>
      <c r="D49" s="9">
        <v>0</v>
      </c>
      <c r="E49" s="9">
        <v>0</v>
      </c>
      <c r="F49" s="9">
        <v>0</v>
      </c>
      <c r="G49" s="9">
        <v>3249.9016849533286</v>
      </c>
      <c r="H49" s="9">
        <v>0</v>
      </c>
      <c r="I49" s="9">
        <v>0</v>
      </c>
      <c r="J49" s="9">
        <v>1007996.6397658394</v>
      </c>
      <c r="K49" s="9">
        <v>2331409</v>
      </c>
      <c r="L49" s="9">
        <f t="shared" si="33"/>
        <v>432355.12935132335</v>
      </c>
      <c r="M49" s="40">
        <v>382.71100000000001</v>
      </c>
      <c r="N49" s="40">
        <f t="shared" si="34"/>
        <v>393.19225638338247</v>
      </c>
      <c r="O49" s="27">
        <f t="shared" si="105"/>
        <v>1393.9646303815969</v>
      </c>
      <c r="P49" s="27">
        <f t="shared" si="82"/>
        <v>0.32241195622520036</v>
      </c>
      <c r="Q49" s="19">
        <v>1882</v>
      </c>
      <c r="R49" s="7">
        <f t="shared" si="83"/>
        <v>0.32241195622520036</v>
      </c>
      <c r="S49" s="7">
        <f t="shared" si="84"/>
        <v>0</v>
      </c>
      <c r="T49" s="7">
        <f t="shared" si="85"/>
        <v>0</v>
      </c>
      <c r="U49" s="7">
        <f t="shared" si="86"/>
        <v>0</v>
      </c>
      <c r="V49" s="7">
        <v>0</v>
      </c>
      <c r="W49" s="7"/>
      <c r="X49" s="7">
        <f t="shared" si="87"/>
        <v>0.32241195622520036</v>
      </c>
      <c r="Y49" s="7">
        <f t="shared" si="88"/>
        <v>0</v>
      </c>
      <c r="Z49" s="7">
        <f t="shared" si="89"/>
        <v>0</v>
      </c>
      <c r="AA49" s="71">
        <f t="shared" si="36"/>
        <v>0</v>
      </c>
      <c r="AB49" s="16">
        <v>1882</v>
      </c>
      <c r="AC49" s="9">
        <f t="shared" si="106"/>
        <v>0</v>
      </c>
      <c r="AD49" s="9">
        <f t="shared" si="106"/>
        <v>0</v>
      </c>
      <c r="AE49" s="9">
        <f t="shared" si="106"/>
        <v>0</v>
      </c>
      <c r="AF49" s="9">
        <f t="shared" si="106"/>
        <v>0</v>
      </c>
      <c r="AG49" s="9">
        <f t="shared" si="106"/>
        <v>0</v>
      </c>
      <c r="AH49" s="9">
        <f t="shared" si="107"/>
        <v>0</v>
      </c>
      <c r="AI49" s="9">
        <f t="shared" si="107"/>
        <v>0</v>
      </c>
      <c r="AJ49" s="9">
        <f t="shared" si="107"/>
        <v>0</v>
      </c>
      <c r="AK49" s="9">
        <f t="shared" si="107"/>
        <v>0</v>
      </c>
      <c r="AL49" s="9">
        <f t="shared" si="107"/>
        <v>0</v>
      </c>
      <c r="AM49" s="27">
        <f t="shared" si="108"/>
        <v>0</v>
      </c>
      <c r="AN49" s="27">
        <f t="shared" si="108"/>
        <v>0</v>
      </c>
      <c r="AO49" s="27">
        <f t="shared" si="108"/>
        <v>0</v>
      </c>
      <c r="AP49" s="27">
        <f t="shared" si="108"/>
        <v>0</v>
      </c>
      <c r="AQ49" s="27">
        <f t="shared" si="108"/>
        <v>0</v>
      </c>
      <c r="AR49" s="19">
        <v>1882</v>
      </c>
      <c r="AS49" s="27">
        <f t="shared" si="81"/>
        <v>749.4905053857791</v>
      </c>
      <c r="AT49" s="27">
        <f t="shared" si="81"/>
        <v>774.61421944855431</v>
      </c>
      <c r="AU49" s="27">
        <f t="shared" si="81"/>
        <v>698.71881638033915</v>
      </c>
      <c r="AV49" s="27">
        <f t="shared" si="81"/>
        <v>612.40987264052762</v>
      </c>
      <c r="AW49" s="27">
        <f t="shared" si="81"/>
        <v>414.66827109812891</v>
      </c>
      <c r="AX49" s="157">
        <f t="shared" si="41"/>
        <v>3249.9016849533291</v>
      </c>
      <c r="AY49" s="27">
        <f t="shared" si="109"/>
        <v>0</v>
      </c>
      <c r="AZ49" s="27">
        <f t="shared" si="109"/>
        <v>0</v>
      </c>
      <c r="BA49" s="27">
        <f t="shared" si="109"/>
        <v>0</v>
      </c>
      <c r="BB49" s="27">
        <f t="shared" si="109"/>
        <v>0</v>
      </c>
      <c r="BC49" s="27">
        <f t="shared" si="109"/>
        <v>0</v>
      </c>
      <c r="BD49" s="27">
        <f t="shared" si="110"/>
        <v>0</v>
      </c>
      <c r="BE49" s="27">
        <f t="shared" si="110"/>
        <v>0</v>
      </c>
      <c r="BF49" s="27">
        <f t="shared" si="110"/>
        <v>0</v>
      </c>
      <c r="BG49" s="27">
        <f t="shared" si="110"/>
        <v>0</v>
      </c>
      <c r="BH49" s="27">
        <f t="shared" si="110"/>
        <v>0</v>
      </c>
      <c r="BI49" s="4"/>
      <c r="BJ49" s="7">
        <f t="shared" si="90"/>
        <v>0</v>
      </c>
      <c r="BK49" s="7">
        <f t="shared" si="91"/>
        <v>0</v>
      </c>
      <c r="BL49" s="7">
        <f t="shared" si="92"/>
        <v>0</v>
      </c>
      <c r="BM49" s="7">
        <f t="shared" si="93"/>
        <v>0</v>
      </c>
      <c r="BN49" s="7">
        <f t="shared" si="94"/>
        <v>0</v>
      </c>
      <c r="BO49" s="71">
        <f t="shared" si="44"/>
        <v>0</v>
      </c>
      <c r="BP49" s="7">
        <f t="shared" si="95"/>
        <v>0</v>
      </c>
      <c r="BQ49" s="7">
        <f t="shared" si="96"/>
        <v>0</v>
      </c>
      <c r="BR49" s="7">
        <f t="shared" si="97"/>
        <v>0</v>
      </c>
      <c r="BS49" s="7">
        <f t="shared" si="98"/>
        <v>0</v>
      </c>
      <c r="BT49" s="7">
        <f t="shared" si="99"/>
        <v>0</v>
      </c>
      <c r="BU49" s="7">
        <f t="shared" si="100"/>
        <v>0</v>
      </c>
      <c r="BV49" s="7">
        <f t="shared" si="101"/>
        <v>0</v>
      </c>
      <c r="BW49" s="7">
        <f t="shared" si="102"/>
        <v>0</v>
      </c>
      <c r="BX49" s="7">
        <f t="shared" si="103"/>
        <v>0</v>
      </c>
      <c r="BY49" s="7">
        <f t="shared" si="104"/>
        <v>0</v>
      </c>
      <c r="BZ49" s="180"/>
      <c r="CA49" s="7">
        <f t="shared" si="45"/>
        <v>7.4354464669633025E-2</v>
      </c>
      <c r="CB49" s="7">
        <f t="shared" si="46"/>
        <v>7.684690492901837E-2</v>
      </c>
      <c r="CC49" s="7">
        <f t="shared" si="47"/>
        <v>6.9317573969557428E-2</v>
      </c>
      <c r="CD49" s="7">
        <f t="shared" si="48"/>
        <v>6.0755150213872955E-2</v>
      </c>
      <c r="CE49" s="7">
        <f t="shared" si="49"/>
        <v>4.1137862443118615E-2</v>
      </c>
      <c r="CF49" s="71">
        <f t="shared" si="29"/>
        <v>0</v>
      </c>
      <c r="CG49" s="174">
        <f t="shared" si="50"/>
        <v>0</v>
      </c>
      <c r="CH49" s="174">
        <f t="shared" si="51"/>
        <v>0</v>
      </c>
      <c r="CI49" s="174">
        <f t="shared" si="52"/>
        <v>0</v>
      </c>
      <c r="CJ49" s="174">
        <f t="shared" si="53"/>
        <v>0</v>
      </c>
      <c r="CK49" s="174">
        <f t="shared" si="54"/>
        <v>0</v>
      </c>
      <c r="CL49" s="71">
        <f t="shared" si="55"/>
        <v>0</v>
      </c>
      <c r="CM49" s="7">
        <f t="shared" si="56"/>
        <v>0</v>
      </c>
      <c r="CN49" s="7">
        <f t="shared" si="57"/>
        <v>0</v>
      </c>
      <c r="CO49" s="7">
        <f t="shared" si="58"/>
        <v>0</v>
      </c>
      <c r="CP49" s="7">
        <f t="shared" si="59"/>
        <v>0</v>
      </c>
      <c r="CQ49" s="7">
        <f t="shared" si="60"/>
        <v>0</v>
      </c>
      <c r="CR49" s="71">
        <f t="shared" si="61"/>
        <v>0</v>
      </c>
      <c r="CS49" s="7">
        <f t="shared" si="62"/>
        <v>0.32241195622520041</v>
      </c>
      <c r="CT49" s="7">
        <f t="shared" si="63"/>
        <v>0</v>
      </c>
      <c r="CU49" s="7">
        <f t="shared" si="64"/>
        <v>0</v>
      </c>
      <c r="CV49" s="93">
        <f t="shared" si="65"/>
        <v>0</v>
      </c>
      <c r="CW49" s="71">
        <f t="shared" si="66"/>
        <v>0</v>
      </c>
      <c r="CX49" s="16">
        <v>1882</v>
      </c>
      <c r="CY49" s="7">
        <f t="shared" si="67"/>
        <v>0.32241195622520041</v>
      </c>
      <c r="CZ49" s="7">
        <f t="shared" si="68"/>
        <v>0.32241195622520041</v>
      </c>
      <c r="DA49" s="7">
        <f t="shared" si="69"/>
        <v>0.32241195622520041</v>
      </c>
      <c r="DB49" s="92">
        <f t="shared" si="70"/>
        <v>0.32241195622520036</v>
      </c>
      <c r="DC49" s="93">
        <f t="shared" si="31"/>
        <v>0</v>
      </c>
      <c r="DD49" s="7">
        <f t="shared" si="71"/>
        <v>7.4354464669633025E-2</v>
      </c>
      <c r="DE49" s="7">
        <f t="shared" si="72"/>
        <v>7.684690492901837E-2</v>
      </c>
      <c r="DF49" s="7">
        <f t="shared" si="73"/>
        <v>6.9317573969557428E-2</v>
      </c>
      <c r="DG49" s="7">
        <f t="shared" si="74"/>
        <v>6.0755150213872955E-2</v>
      </c>
      <c r="DH49" s="7">
        <f t="shared" si="75"/>
        <v>4.1137862443118615E-2</v>
      </c>
      <c r="DI49" s="71">
        <f t="shared" si="76"/>
        <v>0</v>
      </c>
      <c r="DJ49" s="16">
        <v>1882</v>
      </c>
      <c r="DK49" s="23">
        <f t="shared" si="77"/>
        <v>0.59346944919314903</v>
      </c>
      <c r="DL49" s="23">
        <f t="shared" si="78"/>
        <v>0.93225839601622862</v>
      </c>
      <c r="DM49" s="23">
        <f t="shared" si="79"/>
        <v>0.59346944919314903</v>
      </c>
      <c r="DN49" s="23">
        <f t="shared" si="80"/>
        <v>0.93225839601622862</v>
      </c>
    </row>
    <row r="50" spans="1:118">
      <c r="A50" s="16">
        <v>1883</v>
      </c>
      <c r="B50" s="9">
        <v>4003.2931775883735</v>
      </c>
      <c r="C50" s="9">
        <v>0</v>
      </c>
      <c r="D50" s="9">
        <v>0</v>
      </c>
      <c r="E50" s="9">
        <v>0</v>
      </c>
      <c r="F50" s="9">
        <v>0</v>
      </c>
      <c r="G50" s="9">
        <v>4003.2931775883735</v>
      </c>
      <c r="H50" s="9">
        <v>0</v>
      </c>
      <c r="I50" s="9">
        <v>0</v>
      </c>
      <c r="J50" s="9">
        <v>1014228.356607707</v>
      </c>
      <c r="K50" s="9">
        <v>2365419</v>
      </c>
      <c r="L50" s="9">
        <f t="shared" si="33"/>
        <v>428773.23493542033</v>
      </c>
      <c r="M50" s="40">
        <v>379.13799999999998</v>
      </c>
      <c r="N50" s="40">
        <f t="shared" si="34"/>
        <v>389.52140309707028</v>
      </c>
      <c r="O50" s="27">
        <f t="shared" si="105"/>
        <v>1692.4245461748526</v>
      </c>
      <c r="P50" s="27">
        <f t="shared" si="82"/>
        <v>0.39471319762525686</v>
      </c>
      <c r="Q50" s="19">
        <v>1883</v>
      </c>
      <c r="R50" s="7">
        <f t="shared" si="83"/>
        <v>0.39471319762525686</v>
      </c>
      <c r="S50" s="7">
        <f t="shared" si="84"/>
        <v>0</v>
      </c>
      <c r="T50" s="7">
        <f t="shared" si="85"/>
        <v>0</v>
      </c>
      <c r="U50" s="7">
        <f t="shared" si="86"/>
        <v>0</v>
      </c>
      <c r="V50" s="7">
        <v>0</v>
      </c>
      <c r="W50" s="7"/>
      <c r="X50" s="7">
        <f t="shared" si="87"/>
        <v>0.39471319762525686</v>
      </c>
      <c r="Y50" s="7">
        <f t="shared" si="88"/>
        <v>0</v>
      </c>
      <c r="Z50" s="7">
        <f t="shared" si="89"/>
        <v>0</v>
      </c>
      <c r="AA50" s="71">
        <f t="shared" si="36"/>
        <v>0</v>
      </c>
      <c r="AB50" s="16">
        <v>1883</v>
      </c>
      <c r="AC50" s="9">
        <f t="shared" si="106"/>
        <v>0</v>
      </c>
      <c r="AD50" s="9">
        <f t="shared" si="106"/>
        <v>0</v>
      </c>
      <c r="AE50" s="9">
        <f t="shared" si="106"/>
        <v>0</v>
      </c>
      <c r="AF50" s="9">
        <f t="shared" si="106"/>
        <v>0</v>
      </c>
      <c r="AG50" s="9">
        <f t="shared" si="106"/>
        <v>0</v>
      </c>
      <c r="AH50" s="9">
        <f t="shared" si="107"/>
        <v>0</v>
      </c>
      <c r="AI50" s="9">
        <f t="shared" si="107"/>
        <v>0</v>
      </c>
      <c r="AJ50" s="9">
        <f t="shared" si="107"/>
        <v>0</v>
      </c>
      <c r="AK50" s="9">
        <f t="shared" si="107"/>
        <v>0</v>
      </c>
      <c r="AL50" s="9">
        <f t="shared" si="107"/>
        <v>0</v>
      </c>
      <c r="AM50" s="27">
        <f t="shared" si="108"/>
        <v>0</v>
      </c>
      <c r="AN50" s="27">
        <f t="shared" si="108"/>
        <v>0</v>
      </c>
      <c r="AO50" s="27">
        <f t="shared" si="108"/>
        <v>0</v>
      </c>
      <c r="AP50" s="27">
        <f t="shared" si="108"/>
        <v>0</v>
      </c>
      <c r="AQ50" s="27">
        <f t="shared" si="108"/>
        <v>0</v>
      </c>
      <c r="AR50" s="19">
        <v>1883</v>
      </c>
      <c r="AS50" s="27">
        <f t="shared" si="81"/>
        <v>923.23722922751733</v>
      </c>
      <c r="AT50" s="27">
        <f t="shared" si="81"/>
        <v>954.18511714943588</v>
      </c>
      <c r="AU50" s="27">
        <f t="shared" si="81"/>
        <v>860.69565846211276</v>
      </c>
      <c r="AV50" s="27">
        <f t="shared" si="81"/>
        <v>754.37859439886302</v>
      </c>
      <c r="AW50" s="27">
        <f t="shared" si="81"/>
        <v>510.79657835044475</v>
      </c>
      <c r="AX50" s="157">
        <f t="shared" si="41"/>
        <v>4003.293177588374</v>
      </c>
      <c r="AY50" s="27">
        <f t="shared" si="109"/>
        <v>0</v>
      </c>
      <c r="AZ50" s="27">
        <f t="shared" si="109"/>
        <v>0</v>
      </c>
      <c r="BA50" s="27">
        <f t="shared" si="109"/>
        <v>0</v>
      </c>
      <c r="BB50" s="27">
        <f t="shared" si="109"/>
        <v>0</v>
      </c>
      <c r="BC50" s="27">
        <f t="shared" si="109"/>
        <v>0</v>
      </c>
      <c r="BD50" s="27">
        <f t="shared" si="110"/>
        <v>0</v>
      </c>
      <c r="BE50" s="27">
        <f t="shared" si="110"/>
        <v>0</v>
      </c>
      <c r="BF50" s="27">
        <f t="shared" si="110"/>
        <v>0</v>
      </c>
      <c r="BG50" s="27">
        <f t="shared" si="110"/>
        <v>0</v>
      </c>
      <c r="BH50" s="27">
        <f t="shared" si="110"/>
        <v>0</v>
      </c>
      <c r="BI50" s="4"/>
      <c r="BJ50" s="7">
        <f t="shared" si="90"/>
        <v>0</v>
      </c>
      <c r="BK50" s="7">
        <f t="shared" si="91"/>
        <v>0</v>
      </c>
      <c r="BL50" s="7">
        <f t="shared" si="92"/>
        <v>0</v>
      </c>
      <c r="BM50" s="7">
        <f t="shared" si="93"/>
        <v>0</v>
      </c>
      <c r="BN50" s="7">
        <f t="shared" si="94"/>
        <v>0</v>
      </c>
      <c r="BO50" s="71">
        <f t="shared" si="44"/>
        <v>0</v>
      </c>
      <c r="BP50" s="7">
        <f t="shared" si="95"/>
        <v>0</v>
      </c>
      <c r="BQ50" s="7">
        <f t="shared" si="96"/>
        <v>0</v>
      </c>
      <c r="BR50" s="7">
        <f t="shared" si="97"/>
        <v>0</v>
      </c>
      <c r="BS50" s="7">
        <f t="shared" si="98"/>
        <v>0</v>
      </c>
      <c r="BT50" s="7">
        <f t="shared" si="99"/>
        <v>0</v>
      </c>
      <c r="BU50" s="7">
        <f t="shared" si="100"/>
        <v>0</v>
      </c>
      <c r="BV50" s="7">
        <f t="shared" si="101"/>
        <v>0</v>
      </c>
      <c r="BW50" s="7">
        <f t="shared" si="102"/>
        <v>0</v>
      </c>
      <c r="BX50" s="7">
        <f t="shared" si="103"/>
        <v>0</v>
      </c>
      <c r="BY50" s="7">
        <f t="shared" si="104"/>
        <v>0</v>
      </c>
      <c r="BZ50" s="180"/>
      <c r="CA50" s="7">
        <f t="shared" si="45"/>
        <v>9.102853644473835E-2</v>
      </c>
      <c r="CB50" s="7">
        <f t="shared" si="46"/>
        <v>9.4079909216983643E-2</v>
      </c>
      <c r="CC50" s="7">
        <f t="shared" si="47"/>
        <v>8.4862117377676613E-2</v>
      </c>
      <c r="CD50" s="7">
        <f t="shared" si="48"/>
        <v>7.4379560528364211E-2</v>
      </c>
      <c r="CE50" s="7">
        <f t="shared" si="49"/>
        <v>5.0363074057494094E-2</v>
      </c>
      <c r="CF50" s="71">
        <f t="shared" si="29"/>
        <v>0</v>
      </c>
      <c r="CG50" s="174">
        <f t="shared" si="50"/>
        <v>0</v>
      </c>
      <c r="CH50" s="174">
        <f t="shared" si="51"/>
        <v>0</v>
      </c>
      <c r="CI50" s="174">
        <f t="shared" si="52"/>
        <v>0</v>
      </c>
      <c r="CJ50" s="174">
        <f t="shared" si="53"/>
        <v>0</v>
      </c>
      <c r="CK50" s="174">
        <f t="shared" si="54"/>
        <v>0</v>
      </c>
      <c r="CL50" s="71">
        <f t="shared" si="55"/>
        <v>0</v>
      </c>
      <c r="CM50" s="7">
        <f t="shared" si="56"/>
        <v>0</v>
      </c>
      <c r="CN50" s="7">
        <f t="shared" si="57"/>
        <v>0</v>
      </c>
      <c r="CO50" s="7">
        <f t="shared" si="58"/>
        <v>0</v>
      </c>
      <c r="CP50" s="7">
        <f t="shared" si="59"/>
        <v>0</v>
      </c>
      <c r="CQ50" s="7">
        <f t="shared" si="60"/>
        <v>0</v>
      </c>
      <c r="CR50" s="71">
        <f t="shared" si="61"/>
        <v>0</v>
      </c>
      <c r="CS50" s="7">
        <f t="shared" si="62"/>
        <v>0.39471319762525686</v>
      </c>
      <c r="CT50" s="7">
        <f t="shared" si="63"/>
        <v>0</v>
      </c>
      <c r="CU50" s="7">
        <f t="shared" si="64"/>
        <v>0</v>
      </c>
      <c r="CV50" s="93">
        <f t="shared" si="65"/>
        <v>0</v>
      </c>
      <c r="CW50" s="71">
        <f t="shared" si="66"/>
        <v>0</v>
      </c>
      <c r="CX50" s="16">
        <v>1883</v>
      </c>
      <c r="CY50" s="7">
        <f t="shared" si="67"/>
        <v>0.39471319762525686</v>
      </c>
      <c r="CZ50" s="7">
        <f t="shared" si="68"/>
        <v>0.39471319762525686</v>
      </c>
      <c r="DA50" s="7">
        <f t="shared" si="69"/>
        <v>0.39471319762525686</v>
      </c>
      <c r="DB50" s="92">
        <f t="shared" si="70"/>
        <v>0.39471319762525686</v>
      </c>
      <c r="DC50" s="93">
        <f t="shared" si="31"/>
        <v>0</v>
      </c>
      <c r="DD50" s="7">
        <f t="shared" si="71"/>
        <v>9.102853644473835E-2</v>
      </c>
      <c r="DE50" s="7">
        <f t="shared" si="72"/>
        <v>9.4079909216983643E-2</v>
      </c>
      <c r="DF50" s="7">
        <f t="shared" si="73"/>
        <v>8.4862117377676613E-2</v>
      </c>
      <c r="DG50" s="7">
        <f t="shared" si="74"/>
        <v>7.4379560528364211E-2</v>
      </c>
      <c r="DH50" s="7">
        <f t="shared" si="75"/>
        <v>5.0363074057494094E-2</v>
      </c>
      <c r="DI50" s="71">
        <f t="shared" si="76"/>
        <v>0</v>
      </c>
      <c r="DJ50" s="16">
        <v>1883</v>
      </c>
      <c r="DK50" s="23">
        <f t="shared" si="77"/>
        <v>0.59346944919314892</v>
      </c>
      <c r="DL50" s="23">
        <f t="shared" si="78"/>
        <v>0.93225839601622895</v>
      </c>
      <c r="DM50" s="23">
        <f t="shared" si="79"/>
        <v>0.59346944919314892</v>
      </c>
      <c r="DN50" s="23">
        <f t="shared" si="80"/>
        <v>0.93225839601622895</v>
      </c>
    </row>
    <row r="51" spans="1:118">
      <c r="A51" s="16">
        <v>1884</v>
      </c>
      <c r="B51" s="9">
        <v>4515.4553063900821</v>
      </c>
      <c r="C51" s="9">
        <v>0</v>
      </c>
      <c r="D51" s="9">
        <v>0</v>
      </c>
      <c r="E51" s="9">
        <v>0</v>
      </c>
      <c r="F51" s="9">
        <v>0</v>
      </c>
      <c r="G51" s="9">
        <v>4515.4553063900821</v>
      </c>
      <c r="H51" s="9">
        <v>0</v>
      </c>
      <c r="I51" s="9">
        <v>0</v>
      </c>
      <c r="J51" s="9">
        <v>1023207.1624034034</v>
      </c>
      <c r="K51" s="9">
        <v>2399621</v>
      </c>
      <c r="L51" s="9">
        <f t="shared" si="33"/>
        <v>426403.65391176502</v>
      </c>
      <c r="M51" s="40">
        <v>376.60300000000001</v>
      </c>
      <c r="N51" s="40">
        <f t="shared" si="34"/>
        <v>386.9169773817606</v>
      </c>
      <c r="O51" s="27">
        <f t="shared" si="105"/>
        <v>1881.7368686097022</v>
      </c>
      <c r="P51" s="27">
        <f t="shared" si="82"/>
        <v>0.44130411438713585</v>
      </c>
      <c r="Q51" s="19">
        <v>1884</v>
      </c>
      <c r="R51" s="7">
        <f t="shared" si="83"/>
        <v>0.44130411438713585</v>
      </c>
      <c r="S51" s="7">
        <f t="shared" si="84"/>
        <v>0</v>
      </c>
      <c r="T51" s="7">
        <f t="shared" si="85"/>
        <v>0</v>
      </c>
      <c r="U51" s="7">
        <f t="shared" si="86"/>
        <v>0</v>
      </c>
      <c r="V51" s="7">
        <v>0</v>
      </c>
      <c r="W51" s="7"/>
      <c r="X51" s="7">
        <f t="shared" si="87"/>
        <v>0.44130411438713585</v>
      </c>
      <c r="Y51" s="7">
        <f t="shared" si="88"/>
        <v>0</v>
      </c>
      <c r="Z51" s="7">
        <f t="shared" si="89"/>
        <v>0</v>
      </c>
      <c r="AA51" s="71">
        <f t="shared" si="36"/>
        <v>0</v>
      </c>
      <c r="AB51" s="16">
        <v>1884</v>
      </c>
      <c r="AC51" s="9">
        <f t="shared" si="106"/>
        <v>0</v>
      </c>
      <c r="AD51" s="9">
        <f t="shared" si="106"/>
        <v>0</v>
      </c>
      <c r="AE51" s="9">
        <f t="shared" si="106"/>
        <v>0</v>
      </c>
      <c r="AF51" s="9">
        <f t="shared" si="106"/>
        <v>0</v>
      </c>
      <c r="AG51" s="9">
        <f t="shared" si="106"/>
        <v>0</v>
      </c>
      <c r="AH51" s="9">
        <f t="shared" si="107"/>
        <v>0</v>
      </c>
      <c r="AI51" s="9">
        <f t="shared" si="107"/>
        <v>0</v>
      </c>
      <c r="AJ51" s="9">
        <f t="shared" si="107"/>
        <v>0</v>
      </c>
      <c r="AK51" s="9">
        <f t="shared" si="107"/>
        <v>0</v>
      </c>
      <c r="AL51" s="9">
        <f t="shared" si="107"/>
        <v>0</v>
      </c>
      <c r="AM51" s="27">
        <f t="shared" si="108"/>
        <v>0</v>
      </c>
      <c r="AN51" s="27">
        <f t="shared" si="108"/>
        <v>0</v>
      </c>
      <c r="AO51" s="27">
        <f t="shared" si="108"/>
        <v>0</v>
      </c>
      <c r="AP51" s="27">
        <f t="shared" si="108"/>
        <v>0</v>
      </c>
      <c r="AQ51" s="27">
        <f t="shared" si="108"/>
        <v>0</v>
      </c>
      <c r="AR51" s="19">
        <v>1884</v>
      </c>
      <c r="AS51" s="27">
        <f t="shared" si="81"/>
        <v>1041.3517723634775</v>
      </c>
      <c r="AT51" s="27">
        <f t="shared" si="81"/>
        <v>1076.2589846358433</v>
      </c>
      <c r="AU51" s="27">
        <f t="shared" si="81"/>
        <v>970.8089329922326</v>
      </c>
      <c r="AV51" s="27">
        <f t="shared" si="81"/>
        <v>850.8901736638403</v>
      </c>
      <c r="AW51" s="27">
        <f t="shared" si="81"/>
        <v>576.14544273468891</v>
      </c>
      <c r="AX51" s="157">
        <f t="shared" si="41"/>
        <v>4515.455306390083</v>
      </c>
      <c r="AY51" s="27">
        <f t="shared" si="109"/>
        <v>0</v>
      </c>
      <c r="AZ51" s="27">
        <f t="shared" si="109"/>
        <v>0</v>
      </c>
      <c r="BA51" s="27">
        <f t="shared" si="109"/>
        <v>0</v>
      </c>
      <c r="BB51" s="27">
        <f t="shared" si="109"/>
        <v>0</v>
      </c>
      <c r="BC51" s="27">
        <f t="shared" si="109"/>
        <v>0</v>
      </c>
      <c r="BD51" s="27">
        <f t="shared" si="110"/>
        <v>0</v>
      </c>
      <c r="BE51" s="27">
        <f t="shared" si="110"/>
        <v>0</v>
      </c>
      <c r="BF51" s="27">
        <f t="shared" si="110"/>
        <v>0</v>
      </c>
      <c r="BG51" s="27">
        <f t="shared" si="110"/>
        <v>0</v>
      </c>
      <c r="BH51" s="27">
        <f t="shared" si="110"/>
        <v>0</v>
      </c>
      <c r="BI51" s="4"/>
      <c r="BJ51" s="7">
        <f t="shared" si="90"/>
        <v>0</v>
      </c>
      <c r="BK51" s="7">
        <f t="shared" si="91"/>
        <v>0</v>
      </c>
      <c r="BL51" s="7">
        <f t="shared" si="92"/>
        <v>0</v>
      </c>
      <c r="BM51" s="7">
        <f t="shared" si="93"/>
        <v>0</v>
      </c>
      <c r="BN51" s="7">
        <f t="shared" si="94"/>
        <v>0</v>
      </c>
      <c r="BO51" s="71">
        <f t="shared" si="44"/>
        <v>0</v>
      </c>
      <c r="BP51" s="7">
        <f t="shared" si="95"/>
        <v>0</v>
      </c>
      <c r="BQ51" s="7">
        <f t="shared" si="96"/>
        <v>0</v>
      </c>
      <c r="BR51" s="7">
        <f t="shared" si="97"/>
        <v>0</v>
      </c>
      <c r="BS51" s="7">
        <f t="shared" si="98"/>
        <v>0</v>
      </c>
      <c r="BT51" s="7">
        <f t="shared" si="99"/>
        <v>0</v>
      </c>
      <c r="BU51" s="7">
        <f t="shared" si="100"/>
        <v>0</v>
      </c>
      <c r="BV51" s="7">
        <f t="shared" si="101"/>
        <v>0</v>
      </c>
      <c r="BW51" s="7">
        <f t="shared" si="102"/>
        <v>0</v>
      </c>
      <c r="BX51" s="7">
        <f t="shared" si="103"/>
        <v>0</v>
      </c>
      <c r="BY51" s="7">
        <f t="shared" si="104"/>
        <v>0</v>
      </c>
      <c r="BZ51" s="180"/>
      <c r="CA51" s="7">
        <f t="shared" si="45"/>
        <v>0.1017733075594833</v>
      </c>
      <c r="CB51" s="7">
        <f t="shared" si="46"/>
        <v>0.10518485641830602</v>
      </c>
      <c r="CC51" s="7">
        <f t="shared" si="47"/>
        <v>9.487902046267023E-2</v>
      </c>
      <c r="CD51" s="7">
        <f t="shared" si="48"/>
        <v>8.3159129932709894E-2</v>
      </c>
      <c r="CE51" s="7">
        <f t="shared" si="49"/>
        <v>5.6307800013966409E-2</v>
      </c>
      <c r="CF51" s="71">
        <f t="shared" si="29"/>
        <v>0</v>
      </c>
      <c r="CG51" s="174">
        <f t="shared" si="50"/>
        <v>0</v>
      </c>
      <c r="CH51" s="174">
        <f t="shared" si="51"/>
        <v>0</v>
      </c>
      <c r="CI51" s="174">
        <f t="shared" si="52"/>
        <v>0</v>
      </c>
      <c r="CJ51" s="174">
        <f t="shared" si="53"/>
        <v>0</v>
      </c>
      <c r="CK51" s="174">
        <f t="shared" si="54"/>
        <v>0</v>
      </c>
      <c r="CL51" s="71">
        <f t="shared" si="55"/>
        <v>0</v>
      </c>
      <c r="CM51" s="7">
        <f t="shared" si="56"/>
        <v>0</v>
      </c>
      <c r="CN51" s="7">
        <f t="shared" si="57"/>
        <v>0</v>
      </c>
      <c r="CO51" s="7">
        <f t="shared" si="58"/>
        <v>0</v>
      </c>
      <c r="CP51" s="7">
        <f t="shared" si="59"/>
        <v>0</v>
      </c>
      <c r="CQ51" s="7">
        <f t="shared" si="60"/>
        <v>0</v>
      </c>
      <c r="CR51" s="71">
        <f t="shared" si="61"/>
        <v>0</v>
      </c>
      <c r="CS51" s="7">
        <f t="shared" si="62"/>
        <v>0.44130411438713585</v>
      </c>
      <c r="CT51" s="7">
        <f t="shared" si="63"/>
        <v>0</v>
      </c>
      <c r="CU51" s="7">
        <f t="shared" si="64"/>
        <v>0</v>
      </c>
      <c r="CV51" s="93">
        <f t="shared" si="65"/>
        <v>0</v>
      </c>
      <c r="CW51" s="71">
        <f t="shared" si="66"/>
        <v>0</v>
      </c>
      <c r="CX51" s="16">
        <v>1884</v>
      </c>
      <c r="CY51" s="7">
        <f t="shared" si="67"/>
        <v>0.44130411438713585</v>
      </c>
      <c r="CZ51" s="7">
        <f t="shared" si="68"/>
        <v>0.44130411438713585</v>
      </c>
      <c r="DA51" s="7">
        <f t="shared" si="69"/>
        <v>0.44130411438713585</v>
      </c>
      <c r="DB51" s="92">
        <f t="shared" si="70"/>
        <v>0.44130411438713585</v>
      </c>
      <c r="DC51" s="93">
        <f t="shared" si="31"/>
        <v>0</v>
      </c>
      <c r="DD51" s="7">
        <f t="shared" si="71"/>
        <v>0.1017733075594833</v>
      </c>
      <c r="DE51" s="7">
        <f t="shared" si="72"/>
        <v>0.10518485641830602</v>
      </c>
      <c r="DF51" s="7">
        <f t="shared" si="73"/>
        <v>9.487902046267023E-2</v>
      </c>
      <c r="DG51" s="7">
        <f t="shared" si="74"/>
        <v>8.3159129932709894E-2</v>
      </c>
      <c r="DH51" s="7">
        <f t="shared" si="75"/>
        <v>5.6307800013966409E-2</v>
      </c>
      <c r="DI51" s="71">
        <f t="shared" si="76"/>
        <v>0</v>
      </c>
      <c r="DJ51" s="16">
        <v>1884</v>
      </c>
      <c r="DK51" s="23">
        <f t="shared" si="77"/>
        <v>0.59346944919314892</v>
      </c>
      <c r="DL51" s="23">
        <f t="shared" si="78"/>
        <v>0.93225839601622873</v>
      </c>
      <c r="DM51" s="23">
        <f t="shared" si="79"/>
        <v>0.59346944919314892</v>
      </c>
      <c r="DN51" s="23">
        <f t="shared" si="80"/>
        <v>0.93225839601622873</v>
      </c>
    </row>
    <row r="52" spans="1:118">
      <c r="A52" s="16">
        <v>1885</v>
      </c>
      <c r="B52" s="9">
        <v>4611.1741329830184</v>
      </c>
      <c r="C52" s="9">
        <v>0</v>
      </c>
      <c r="D52" s="9">
        <v>0</v>
      </c>
      <c r="E52" s="9">
        <v>0</v>
      </c>
      <c r="F52" s="9">
        <v>0</v>
      </c>
      <c r="G52" s="9">
        <v>4611.1741329830184</v>
      </c>
      <c r="H52" s="9">
        <v>0</v>
      </c>
      <c r="I52" s="9">
        <v>0</v>
      </c>
      <c r="J52" s="9">
        <v>992690.3876612999</v>
      </c>
      <c r="K52" s="9">
        <v>2433995</v>
      </c>
      <c r="L52" s="9">
        <f t="shared" si="33"/>
        <v>407844.05377221399</v>
      </c>
      <c r="M52" s="40">
        <v>359.75400000000002</v>
      </c>
      <c r="N52" s="40">
        <f t="shared" si="34"/>
        <v>369.60653601006345</v>
      </c>
      <c r="O52" s="27">
        <f t="shared" si="105"/>
        <v>1894.4879233453717</v>
      </c>
      <c r="P52" s="27">
        <f t="shared" si="82"/>
        <v>0.46451282195313492</v>
      </c>
      <c r="Q52" s="19">
        <v>1885</v>
      </c>
      <c r="R52" s="7">
        <f t="shared" si="83"/>
        <v>0.46451282195313492</v>
      </c>
      <c r="S52" s="7">
        <f t="shared" si="84"/>
        <v>0</v>
      </c>
      <c r="T52" s="7">
        <f t="shared" si="85"/>
        <v>0</v>
      </c>
      <c r="U52" s="7">
        <f t="shared" si="86"/>
        <v>0</v>
      </c>
      <c r="V52" s="7">
        <v>0</v>
      </c>
      <c r="W52" s="7"/>
      <c r="X52" s="7">
        <f t="shared" si="87"/>
        <v>0.46451282195313492</v>
      </c>
      <c r="Y52" s="7">
        <f t="shared" si="88"/>
        <v>0</v>
      </c>
      <c r="Z52" s="7">
        <f t="shared" si="89"/>
        <v>0</v>
      </c>
      <c r="AA52" s="71">
        <f t="shared" si="36"/>
        <v>0</v>
      </c>
      <c r="AB52" s="16">
        <v>1885</v>
      </c>
      <c r="AC52" s="9">
        <f t="shared" si="106"/>
        <v>0</v>
      </c>
      <c r="AD52" s="9">
        <f t="shared" si="106"/>
        <v>0</v>
      </c>
      <c r="AE52" s="9">
        <f t="shared" si="106"/>
        <v>0</v>
      </c>
      <c r="AF52" s="9">
        <f t="shared" si="106"/>
        <v>0</v>
      </c>
      <c r="AG52" s="9">
        <f t="shared" si="106"/>
        <v>0</v>
      </c>
      <c r="AH52" s="9">
        <f t="shared" si="107"/>
        <v>0</v>
      </c>
      <c r="AI52" s="9">
        <f t="shared" si="107"/>
        <v>0</v>
      </c>
      <c r="AJ52" s="9">
        <f t="shared" si="107"/>
        <v>0</v>
      </c>
      <c r="AK52" s="9">
        <f t="shared" si="107"/>
        <v>0</v>
      </c>
      <c r="AL52" s="9">
        <f t="shared" si="107"/>
        <v>0</v>
      </c>
      <c r="AM52" s="27">
        <f t="shared" si="108"/>
        <v>0</v>
      </c>
      <c r="AN52" s="27">
        <f t="shared" si="108"/>
        <v>0</v>
      </c>
      <c r="AO52" s="27">
        <f t="shared" si="108"/>
        <v>0</v>
      </c>
      <c r="AP52" s="27">
        <f t="shared" si="108"/>
        <v>0</v>
      </c>
      <c r="AQ52" s="27">
        <f t="shared" si="108"/>
        <v>0</v>
      </c>
      <c r="AR52" s="19">
        <v>1885</v>
      </c>
      <c r="AS52" s="27">
        <f t="shared" si="81"/>
        <v>1063.4263945128869</v>
      </c>
      <c r="AT52" s="27">
        <f t="shared" si="81"/>
        <v>1099.0735714558393</v>
      </c>
      <c r="AU52" s="27">
        <f t="shared" si="81"/>
        <v>991.38818482990519</v>
      </c>
      <c r="AV52" s="27">
        <f t="shared" si="81"/>
        <v>868.92738219678779</v>
      </c>
      <c r="AW52" s="27">
        <f t="shared" si="81"/>
        <v>588.35859998759963</v>
      </c>
      <c r="AX52" s="157">
        <f t="shared" si="41"/>
        <v>4611.1741329830193</v>
      </c>
      <c r="AY52" s="27">
        <f t="shared" si="109"/>
        <v>0</v>
      </c>
      <c r="AZ52" s="27">
        <f t="shared" si="109"/>
        <v>0</v>
      </c>
      <c r="BA52" s="27">
        <f t="shared" si="109"/>
        <v>0</v>
      </c>
      <c r="BB52" s="27">
        <f t="shared" si="109"/>
        <v>0</v>
      </c>
      <c r="BC52" s="27">
        <f t="shared" si="109"/>
        <v>0</v>
      </c>
      <c r="BD52" s="27">
        <f t="shared" si="110"/>
        <v>0</v>
      </c>
      <c r="BE52" s="27">
        <f t="shared" si="110"/>
        <v>0</v>
      </c>
      <c r="BF52" s="27">
        <f t="shared" si="110"/>
        <v>0</v>
      </c>
      <c r="BG52" s="27">
        <f t="shared" si="110"/>
        <v>0</v>
      </c>
      <c r="BH52" s="27">
        <f t="shared" si="110"/>
        <v>0</v>
      </c>
      <c r="BI52" s="4"/>
      <c r="BJ52" s="7">
        <f t="shared" si="90"/>
        <v>0</v>
      </c>
      <c r="BK52" s="7">
        <f t="shared" si="91"/>
        <v>0</v>
      </c>
      <c r="BL52" s="7">
        <f t="shared" si="92"/>
        <v>0</v>
      </c>
      <c r="BM52" s="7">
        <f t="shared" si="93"/>
        <v>0</v>
      </c>
      <c r="BN52" s="7">
        <f t="shared" si="94"/>
        <v>0</v>
      </c>
      <c r="BO52" s="71">
        <f t="shared" si="44"/>
        <v>0</v>
      </c>
      <c r="BP52" s="7">
        <f t="shared" si="95"/>
        <v>0</v>
      </c>
      <c r="BQ52" s="7">
        <f t="shared" si="96"/>
        <v>0</v>
      </c>
      <c r="BR52" s="7">
        <f t="shared" si="97"/>
        <v>0</v>
      </c>
      <c r="BS52" s="7">
        <f t="shared" si="98"/>
        <v>0</v>
      </c>
      <c r="BT52" s="7">
        <f t="shared" si="99"/>
        <v>0</v>
      </c>
      <c r="BU52" s="7">
        <f t="shared" si="100"/>
        <v>0</v>
      </c>
      <c r="BV52" s="7">
        <f t="shared" si="101"/>
        <v>0</v>
      </c>
      <c r="BW52" s="7">
        <f t="shared" si="102"/>
        <v>0</v>
      </c>
      <c r="BX52" s="7">
        <f t="shared" si="103"/>
        <v>0</v>
      </c>
      <c r="BY52" s="7">
        <f t="shared" si="104"/>
        <v>0</v>
      </c>
      <c r="BZ52" s="180"/>
      <c r="CA52" s="7">
        <f t="shared" si="45"/>
        <v>0.10712568669252812</v>
      </c>
      <c r="CB52" s="7">
        <f t="shared" si="46"/>
        <v>0.11071665295814637</v>
      </c>
      <c r="CC52" s="7">
        <f t="shared" si="47"/>
        <v>9.9868820848113327E-2</v>
      </c>
      <c r="CD52" s="7">
        <f t="shared" si="48"/>
        <v>8.7532567354048033E-2</v>
      </c>
      <c r="CE52" s="7">
        <f t="shared" si="49"/>
        <v>5.926909410029909E-2</v>
      </c>
      <c r="CF52" s="71">
        <f t="shared" si="29"/>
        <v>0</v>
      </c>
      <c r="CG52" s="174">
        <f t="shared" si="50"/>
        <v>0</v>
      </c>
      <c r="CH52" s="174">
        <f t="shared" si="51"/>
        <v>0</v>
      </c>
      <c r="CI52" s="174">
        <f t="shared" si="52"/>
        <v>0</v>
      </c>
      <c r="CJ52" s="174">
        <f t="shared" si="53"/>
        <v>0</v>
      </c>
      <c r="CK52" s="174">
        <f t="shared" si="54"/>
        <v>0</v>
      </c>
      <c r="CL52" s="71">
        <f t="shared" si="55"/>
        <v>0</v>
      </c>
      <c r="CM52" s="7">
        <f t="shared" si="56"/>
        <v>0</v>
      </c>
      <c r="CN52" s="7">
        <f t="shared" si="57"/>
        <v>0</v>
      </c>
      <c r="CO52" s="7">
        <f t="shared" si="58"/>
        <v>0</v>
      </c>
      <c r="CP52" s="7">
        <f t="shared" si="59"/>
        <v>0</v>
      </c>
      <c r="CQ52" s="7">
        <f t="shared" si="60"/>
        <v>0</v>
      </c>
      <c r="CR52" s="71">
        <f t="shared" si="61"/>
        <v>0</v>
      </c>
      <c r="CS52" s="7">
        <f t="shared" si="62"/>
        <v>0.46451282195313487</v>
      </c>
      <c r="CT52" s="7">
        <f t="shared" si="63"/>
        <v>0</v>
      </c>
      <c r="CU52" s="7">
        <f t="shared" si="64"/>
        <v>0</v>
      </c>
      <c r="CV52" s="93">
        <f t="shared" si="65"/>
        <v>0</v>
      </c>
      <c r="CW52" s="71">
        <f t="shared" si="66"/>
        <v>0</v>
      </c>
      <c r="CX52" s="16">
        <v>1885</v>
      </c>
      <c r="CY52" s="7">
        <f t="shared" si="67"/>
        <v>0.46451282195313487</v>
      </c>
      <c r="CZ52" s="7">
        <f t="shared" si="68"/>
        <v>0.46451282195313487</v>
      </c>
      <c r="DA52" s="7">
        <f t="shared" si="69"/>
        <v>0.46451282195313487</v>
      </c>
      <c r="DB52" s="92">
        <f t="shared" si="70"/>
        <v>0.46451282195313492</v>
      </c>
      <c r="DC52" s="93">
        <f t="shared" si="31"/>
        <v>0</v>
      </c>
      <c r="DD52" s="7">
        <f t="shared" si="71"/>
        <v>0.10712568669252812</v>
      </c>
      <c r="DE52" s="7">
        <f t="shared" si="72"/>
        <v>0.11071665295814637</v>
      </c>
      <c r="DF52" s="7">
        <f t="shared" si="73"/>
        <v>9.9868820848113327E-2</v>
      </c>
      <c r="DG52" s="7">
        <f t="shared" si="74"/>
        <v>8.7532567354048033E-2</v>
      </c>
      <c r="DH52" s="7">
        <f t="shared" si="75"/>
        <v>5.926909410029909E-2</v>
      </c>
      <c r="DI52" s="71">
        <f t="shared" si="76"/>
        <v>0</v>
      </c>
      <c r="DJ52" s="16">
        <v>1885</v>
      </c>
      <c r="DK52" s="23">
        <f t="shared" si="77"/>
        <v>0.59346944919314903</v>
      </c>
      <c r="DL52" s="23">
        <f t="shared" si="78"/>
        <v>0.93225839601622884</v>
      </c>
      <c r="DM52" s="23">
        <f t="shared" si="79"/>
        <v>0.59346944919314903</v>
      </c>
      <c r="DN52" s="23">
        <f t="shared" si="80"/>
        <v>0.93225839601622884</v>
      </c>
    </row>
    <row r="53" spans="1:118">
      <c r="A53" s="16">
        <v>1886</v>
      </c>
      <c r="B53" s="9">
        <v>4819.8021100322139</v>
      </c>
      <c r="C53" s="9">
        <v>0</v>
      </c>
      <c r="D53" s="9">
        <v>0</v>
      </c>
      <c r="E53" s="9">
        <v>0</v>
      </c>
      <c r="F53" s="9">
        <v>0</v>
      </c>
      <c r="G53" s="9">
        <v>4819.8021100322139</v>
      </c>
      <c r="H53" s="9">
        <v>0</v>
      </c>
      <c r="I53" s="9">
        <v>0</v>
      </c>
      <c r="J53" s="9">
        <v>1034651.5296761062</v>
      </c>
      <c r="K53" s="9">
        <v>2468522</v>
      </c>
      <c r="L53" s="9">
        <f t="shared" si="33"/>
        <v>419138.06304991659</v>
      </c>
      <c r="M53" s="40">
        <v>369.20499999999998</v>
      </c>
      <c r="N53" s="40">
        <f t="shared" si="34"/>
        <v>379.31636931791019</v>
      </c>
      <c r="O53" s="27">
        <f t="shared" si="105"/>
        <v>1952.5052278376349</v>
      </c>
      <c r="P53" s="27">
        <f t="shared" si="82"/>
        <v>0.46583820463118003</v>
      </c>
      <c r="Q53" s="19">
        <v>1886</v>
      </c>
      <c r="R53" s="7">
        <f t="shared" si="83"/>
        <v>0.46583820463118003</v>
      </c>
      <c r="S53" s="7">
        <f t="shared" si="84"/>
        <v>0</v>
      </c>
      <c r="T53" s="7">
        <f t="shared" si="85"/>
        <v>0</v>
      </c>
      <c r="U53" s="7">
        <f t="shared" si="86"/>
        <v>0</v>
      </c>
      <c r="V53" s="7">
        <v>0</v>
      </c>
      <c r="W53" s="7"/>
      <c r="X53" s="7">
        <f t="shared" si="87"/>
        <v>0.46583820463118003</v>
      </c>
      <c r="Y53" s="7">
        <f t="shared" si="88"/>
        <v>0</v>
      </c>
      <c r="Z53" s="7">
        <f t="shared" si="89"/>
        <v>0</v>
      </c>
      <c r="AA53" s="71">
        <f t="shared" si="36"/>
        <v>0</v>
      </c>
      <c r="AB53" s="16">
        <v>1886</v>
      </c>
      <c r="AC53" s="9">
        <f t="shared" si="106"/>
        <v>0</v>
      </c>
      <c r="AD53" s="9">
        <f t="shared" si="106"/>
        <v>0</v>
      </c>
      <c r="AE53" s="9">
        <f t="shared" si="106"/>
        <v>0</v>
      </c>
      <c r="AF53" s="9">
        <f t="shared" si="106"/>
        <v>0</v>
      </c>
      <c r="AG53" s="9">
        <f t="shared" si="106"/>
        <v>0</v>
      </c>
      <c r="AH53" s="9">
        <f t="shared" si="107"/>
        <v>0</v>
      </c>
      <c r="AI53" s="9">
        <f t="shared" si="107"/>
        <v>0</v>
      </c>
      <c r="AJ53" s="9">
        <f t="shared" si="107"/>
        <v>0</v>
      </c>
      <c r="AK53" s="9">
        <f t="shared" si="107"/>
        <v>0</v>
      </c>
      <c r="AL53" s="9">
        <f t="shared" si="107"/>
        <v>0</v>
      </c>
      <c r="AM53" s="27">
        <f t="shared" si="108"/>
        <v>0</v>
      </c>
      <c r="AN53" s="27">
        <f t="shared" si="108"/>
        <v>0</v>
      </c>
      <c r="AO53" s="27">
        <f t="shared" si="108"/>
        <v>0</v>
      </c>
      <c r="AP53" s="27">
        <f t="shared" si="108"/>
        <v>0</v>
      </c>
      <c r="AQ53" s="27">
        <f t="shared" si="108"/>
        <v>0</v>
      </c>
      <c r="AR53" s="19">
        <v>1886</v>
      </c>
      <c r="AS53" s="27">
        <f t="shared" si="81"/>
        <v>1111.5400616678548</v>
      </c>
      <c r="AT53" s="27">
        <f t="shared" si="81"/>
        <v>1148.8000595970996</v>
      </c>
      <c r="AU53" s="27">
        <f t="shared" si="81"/>
        <v>1036.2425549982545</v>
      </c>
      <c r="AV53" s="27">
        <f t="shared" si="81"/>
        <v>908.24113542369003</v>
      </c>
      <c r="AW53" s="27">
        <f t="shared" si="81"/>
        <v>614.97829834531547</v>
      </c>
      <c r="AX53" s="157">
        <f t="shared" si="41"/>
        <v>4819.8021100322139</v>
      </c>
      <c r="AY53" s="27">
        <f t="shared" si="109"/>
        <v>0</v>
      </c>
      <c r="AZ53" s="27">
        <f t="shared" si="109"/>
        <v>0</v>
      </c>
      <c r="BA53" s="27">
        <f t="shared" si="109"/>
        <v>0</v>
      </c>
      <c r="BB53" s="27">
        <f t="shared" si="109"/>
        <v>0</v>
      </c>
      <c r="BC53" s="27">
        <f t="shared" si="109"/>
        <v>0</v>
      </c>
      <c r="BD53" s="27">
        <f t="shared" si="110"/>
        <v>0</v>
      </c>
      <c r="BE53" s="27">
        <f t="shared" si="110"/>
        <v>0</v>
      </c>
      <c r="BF53" s="27">
        <f t="shared" si="110"/>
        <v>0</v>
      </c>
      <c r="BG53" s="27">
        <f t="shared" si="110"/>
        <v>0</v>
      </c>
      <c r="BH53" s="27">
        <f t="shared" si="110"/>
        <v>0</v>
      </c>
      <c r="BI53" s="4"/>
      <c r="BJ53" s="7">
        <f t="shared" si="90"/>
        <v>0</v>
      </c>
      <c r="BK53" s="7">
        <f t="shared" si="91"/>
        <v>0</v>
      </c>
      <c r="BL53" s="7">
        <f t="shared" si="92"/>
        <v>0</v>
      </c>
      <c r="BM53" s="7">
        <f t="shared" si="93"/>
        <v>0</v>
      </c>
      <c r="BN53" s="7">
        <f t="shared" si="94"/>
        <v>0</v>
      </c>
      <c r="BO53" s="71">
        <f t="shared" si="44"/>
        <v>0</v>
      </c>
      <c r="BP53" s="7">
        <f t="shared" si="95"/>
        <v>0</v>
      </c>
      <c r="BQ53" s="7">
        <f t="shared" si="96"/>
        <v>0</v>
      </c>
      <c r="BR53" s="7">
        <f t="shared" si="97"/>
        <v>0</v>
      </c>
      <c r="BS53" s="7">
        <f t="shared" si="98"/>
        <v>0</v>
      </c>
      <c r="BT53" s="7">
        <f t="shared" si="99"/>
        <v>0</v>
      </c>
      <c r="BU53" s="7">
        <f t="shared" si="100"/>
        <v>0</v>
      </c>
      <c r="BV53" s="7">
        <f t="shared" si="101"/>
        <v>0</v>
      </c>
      <c r="BW53" s="7">
        <f t="shared" si="102"/>
        <v>0</v>
      </c>
      <c r="BX53" s="7">
        <f t="shared" si="103"/>
        <v>0</v>
      </c>
      <c r="BY53" s="7">
        <f t="shared" si="104"/>
        <v>0</v>
      </c>
      <c r="BZ53" s="180"/>
      <c r="CA53" s="7">
        <f t="shared" si="45"/>
        <v>0.10743134570301349</v>
      </c>
      <c r="CB53" s="7">
        <f t="shared" si="46"/>
        <v>0.11103255798178999</v>
      </c>
      <c r="CC53" s="7">
        <f t="shared" si="47"/>
        <v>0.10015377402695634</v>
      </c>
      <c r="CD53" s="7">
        <f t="shared" si="48"/>
        <v>8.7782321813027378E-2</v>
      </c>
      <c r="CE53" s="7">
        <f t="shared" si="49"/>
        <v>5.9438205106392888E-2</v>
      </c>
      <c r="CF53" s="71">
        <f t="shared" si="29"/>
        <v>0</v>
      </c>
      <c r="CG53" s="174">
        <f t="shared" si="50"/>
        <v>0</v>
      </c>
      <c r="CH53" s="174">
        <f t="shared" si="51"/>
        <v>0</v>
      </c>
      <c r="CI53" s="174">
        <f t="shared" si="52"/>
        <v>0</v>
      </c>
      <c r="CJ53" s="174">
        <f t="shared" si="53"/>
        <v>0</v>
      </c>
      <c r="CK53" s="174">
        <f t="shared" si="54"/>
        <v>0</v>
      </c>
      <c r="CL53" s="71">
        <f t="shared" si="55"/>
        <v>0</v>
      </c>
      <c r="CM53" s="7">
        <f t="shared" si="56"/>
        <v>0</v>
      </c>
      <c r="CN53" s="7">
        <f t="shared" si="57"/>
        <v>0</v>
      </c>
      <c r="CO53" s="7">
        <f t="shared" si="58"/>
        <v>0</v>
      </c>
      <c r="CP53" s="7">
        <f t="shared" si="59"/>
        <v>0</v>
      </c>
      <c r="CQ53" s="7">
        <f t="shared" si="60"/>
        <v>0</v>
      </c>
      <c r="CR53" s="71">
        <f t="shared" si="61"/>
        <v>0</v>
      </c>
      <c r="CS53" s="7">
        <f t="shared" si="62"/>
        <v>0.46583820463118009</v>
      </c>
      <c r="CT53" s="7">
        <f t="shared" si="63"/>
        <v>0</v>
      </c>
      <c r="CU53" s="7">
        <f t="shared" si="64"/>
        <v>0</v>
      </c>
      <c r="CV53" s="93">
        <f t="shared" si="65"/>
        <v>0</v>
      </c>
      <c r="CW53" s="71">
        <f t="shared" si="66"/>
        <v>0</v>
      </c>
      <c r="CX53" s="16">
        <v>1886</v>
      </c>
      <c r="CY53" s="7">
        <f t="shared" si="67"/>
        <v>0.46583820463118009</v>
      </c>
      <c r="CZ53" s="7">
        <f t="shared" si="68"/>
        <v>0.46583820463118009</v>
      </c>
      <c r="DA53" s="7">
        <f t="shared" si="69"/>
        <v>0.46583820463118009</v>
      </c>
      <c r="DB53" s="92">
        <f t="shared" si="70"/>
        <v>0.46583820463118003</v>
      </c>
      <c r="DC53" s="93">
        <f t="shared" si="31"/>
        <v>0</v>
      </c>
      <c r="DD53" s="7">
        <f t="shared" si="71"/>
        <v>0.10743134570301349</v>
      </c>
      <c r="DE53" s="7">
        <f t="shared" si="72"/>
        <v>0.11103255798178999</v>
      </c>
      <c r="DF53" s="7">
        <f t="shared" si="73"/>
        <v>0.10015377402695634</v>
      </c>
      <c r="DG53" s="7">
        <f t="shared" si="74"/>
        <v>8.7782321813027378E-2</v>
      </c>
      <c r="DH53" s="7">
        <f t="shared" si="75"/>
        <v>5.9438205106392888E-2</v>
      </c>
      <c r="DI53" s="71">
        <f t="shared" si="76"/>
        <v>0</v>
      </c>
      <c r="DJ53" s="16">
        <v>1886</v>
      </c>
      <c r="DK53" s="23">
        <f t="shared" si="77"/>
        <v>0.59346944919314892</v>
      </c>
      <c r="DL53" s="23">
        <f t="shared" si="78"/>
        <v>0.93225839601622884</v>
      </c>
      <c r="DM53" s="23">
        <f t="shared" si="79"/>
        <v>0.59346944919314892</v>
      </c>
      <c r="DN53" s="23">
        <f t="shared" si="80"/>
        <v>0.93225839601622884</v>
      </c>
    </row>
    <row r="54" spans="1:118">
      <c r="A54" s="16">
        <v>1887</v>
      </c>
      <c r="B54" s="9">
        <v>7152.7098600211111</v>
      </c>
      <c r="C54" s="9">
        <v>0</v>
      </c>
      <c r="D54" s="9">
        <v>0</v>
      </c>
      <c r="E54" s="9">
        <v>0</v>
      </c>
      <c r="F54" s="9">
        <v>0</v>
      </c>
      <c r="G54" s="9">
        <v>7152.7098600211111</v>
      </c>
      <c r="H54" s="9">
        <v>0</v>
      </c>
      <c r="I54" s="9">
        <v>0</v>
      </c>
      <c r="J54" s="9">
        <v>1107051.9177946623</v>
      </c>
      <c r="K54" s="9">
        <v>2503181</v>
      </c>
      <c r="L54" s="9">
        <f t="shared" si="33"/>
        <v>442258.03799032606</v>
      </c>
      <c r="M54" s="40">
        <v>388.98899999999998</v>
      </c>
      <c r="N54" s="40">
        <f t="shared" si="34"/>
        <v>399.6421911528949</v>
      </c>
      <c r="O54" s="27">
        <f t="shared" si="105"/>
        <v>2857.4481270116348</v>
      </c>
      <c r="P54" s="27">
        <f t="shared" si="82"/>
        <v>0.64610428337181258</v>
      </c>
      <c r="Q54" s="19">
        <v>1887</v>
      </c>
      <c r="R54" s="7">
        <f t="shared" si="83"/>
        <v>0.64610428337181258</v>
      </c>
      <c r="S54" s="7">
        <f t="shared" si="84"/>
        <v>0</v>
      </c>
      <c r="T54" s="7">
        <f t="shared" si="85"/>
        <v>0</v>
      </c>
      <c r="U54" s="7">
        <f t="shared" si="86"/>
        <v>0</v>
      </c>
      <c r="V54" s="7">
        <v>0</v>
      </c>
      <c r="W54" s="7"/>
      <c r="X54" s="7">
        <f t="shared" si="87"/>
        <v>0.64610428337181258</v>
      </c>
      <c r="Y54" s="7">
        <f t="shared" si="88"/>
        <v>0</v>
      </c>
      <c r="Z54" s="7">
        <f t="shared" si="89"/>
        <v>0</v>
      </c>
      <c r="AA54" s="71">
        <f t="shared" si="36"/>
        <v>0</v>
      </c>
      <c r="AB54" s="16">
        <v>1887</v>
      </c>
      <c r="AC54" s="9">
        <f t="shared" si="106"/>
        <v>0</v>
      </c>
      <c r="AD54" s="9">
        <f t="shared" si="106"/>
        <v>0</v>
      </c>
      <c r="AE54" s="9">
        <f t="shared" si="106"/>
        <v>0</v>
      </c>
      <c r="AF54" s="9">
        <f t="shared" si="106"/>
        <v>0</v>
      </c>
      <c r="AG54" s="9">
        <f t="shared" si="106"/>
        <v>0</v>
      </c>
      <c r="AH54" s="9">
        <f t="shared" si="107"/>
        <v>0</v>
      </c>
      <c r="AI54" s="9">
        <f t="shared" si="107"/>
        <v>0</v>
      </c>
      <c r="AJ54" s="9">
        <f t="shared" si="107"/>
        <v>0</v>
      </c>
      <c r="AK54" s="9">
        <f t="shared" si="107"/>
        <v>0</v>
      </c>
      <c r="AL54" s="9">
        <f t="shared" si="107"/>
        <v>0</v>
      </c>
      <c r="AM54" s="27">
        <f t="shared" si="108"/>
        <v>0</v>
      </c>
      <c r="AN54" s="27">
        <f t="shared" si="108"/>
        <v>0</v>
      </c>
      <c r="AO54" s="27">
        <f t="shared" si="108"/>
        <v>0</v>
      </c>
      <c r="AP54" s="27">
        <f t="shared" si="108"/>
        <v>0</v>
      </c>
      <c r="AQ54" s="27">
        <f t="shared" si="108"/>
        <v>0</v>
      </c>
      <c r="AR54" s="19">
        <v>1887</v>
      </c>
      <c r="AS54" s="27">
        <f t="shared" si="81"/>
        <v>1649.5539396423476</v>
      </c>
      <c r="AT54" s="27">
        <f t="shared" si="81"/>
        <v>1704.8487315214888</v>
      </c>
      <c r="AU54" s="27">
        <f t="shared" si="81"/>
        <v>1537.8105099132265</v>
      </c>
      <c r="AV54" s="27">
        <f t="shared" si="81"/>
        <v>1347.8531226624109</v>
      </c>
      <c r="AW54" s="27">
        <f t="shared" si="81"/>
        <v>912.64355628163798</v>
      </c>
      <c r="AX54" s="157">
        <f t="shared" si="41"/>
        <v>7152.7098600211111</v>
      </c>
      <c r="AY54" s="27">
        <f t="shared" si="109"/>
        <v>0</v>
      </c>
      <c r="AZ54" s="27">
        <f t="shared" si="109"/>
        <v>0</v>
      </c>
      <c r="BA54" s="27">
        <f t="shared" si="109"/>
        <v>0</v>
      </c>
      <c r="BB54" s="27">
        <f t="shared" si="109"/>
        <v>0</v>
      </c>
      <c r="BC54" s="27">
        <f t="shared" si="109"/>
        <v>0</v>
      </c>
      <c r="BD54" s="27">
        <f t="shared" si="110"/>
        <v>0</v>
      </c>
      <c r="BE54" s="27">
        <f t="shared" si="110"/>
        <v>0</v>
      </c>
      <c r="BF54" s="27">
        <f t="shared" si="110"/>
        <v>0</v>
      </c>
      <c r="BG54" s="27">
        <f t="shared" si="110"/>
        <v>0</v>
      </c>
      <c r="BH54" s="27">
        <f t="shared" si="110"/>
        <v>0</v>
      </c>
      <c r="BI54" s="4"/>
      <c r="BJ54" s="7">
        <f t="shared" si="90"/>
        <v>0</v>
      </c>
      <c r="BK54" s="7">
        <f t="shared" si="91"/>
        <v>0</v>
      </c>
      <c r="BL54" s="7">
        <f t="shared" si="92"/>
        <v>0</v>
      </c>
      <c r="BM54" s="7">
        <f t="shared" si="93"/>
        <v>0</v>
      </c>
      <c r="BN54" s="7">
        <f t="shared" si="94"/>
        <v>0</v>
      </c>
      <c r="BO54" s="71">
        <f t="shared" si="44"/>
        <v>0</v>
      </c>
      <c r="BP54" s="7">
        <f t="shared" si="95"/>
        <v>0</v>
      </c>
      <c r="BQ54" s="7">
        <f t="shared" si="96"/>
        <v>0</v>
      </c>
      <c r="BR54" s="7">
        <f t="shared" si="97"/>
        <v>0</v>
      </c>
      <c r="BS54" s="7">
        <f t="shared" si="98"/>
        <v>0</v>
      </c>
      <c r="BT54" s="7">
        <f t="shared" si="99"/>
        <v>0</v>
      </c>
      <c r="BU54" s="7">
        <f t="shared" si="100"/>
        <v>0</v>
      </c>
      <c r="BV54" s="7">
        <f t="shared" si="101"/>
        <v>0</v>
      </c>
      <c r="BW54" s="7">
        <f t="shared" si="102"/>
        <v>0</v>
      </c>
      <c r="BX54" s="7">
        <f t="shared" si="103"/>
        <v>0</v>
      </c>
      <c r="BY54" s="7">
        <f t="shared" si="104"/>
        <v>0</v>
      </c>
      <c r="BZ54" s="180"/>
      <c r="CA54" s="7">
        <f t="shared" si="45"/>
        <v>0.14900420776366061</v>
      </c>
      <c r="CB54" s="7">
        <f t="shared" si="46"/>
        <v>0.15399898632736994</v>
      </c>
      <c r="CC54" s="7">
        <f t="shared" si="47"/>
        <v>0.13891042372941917</v>
      </c>
      <c r="CD54" s="7">
        <f t="shared" si="48"/>
        <v>0.12175157289347768</v>
      </c>
      <c r="CE54" s="7">
        <f t="shared" si="49"/>
        <v>8.2439092657885321E-2</v>
      </c>
      <c r="CF54" s="71">
        <f t="shared" si="29"/>
        <v>0</v>
      </c>
      <c r="CG54" s="174">
        <f t="shared" si="50"/>
        <v>0</v>
      </c>
      <c r="CH54" s="174">
        <f t="shared" si="51"/>
        <v>0</v>
      </c>
      <c r="CI54" s="174">
        <f t="shared" si="52"/>
        <v>0</v>
      </c>
      <c r="CJ54" s="174">
        <f t="shared" si="53"/>
        <v>0</v>
      </c>
      <c r="CK54" s="174">
        <f t="shared" si="54"/>
        <v>0</v>
      </c>
      <c r="CL54" s="71">
        <f t="shared" si="55"/>
        <v>0</v>
      </c>
      <c r="CM54" s="7">
        <f t="shared" si="56"/>
        <v>0</v>
      </c>
      <c r="CN54" s="7">
        <f t="shared" si="57"/>
        <v>0</v>
      </c>
      <c r="CO54" s="7">
        <f t="shared" si="58"/>
        <v>0</v>
      </c>
      <c r="CP54" s="7">
        <f t="shared" si="59"/>
        <v>0</v>
      </c>
      <c r="CQ54" s="7">
        <f t="shared" si="60"/>
        <v>0</v>
      </c>
      <c r="CR54" s="71">
        <f t="shared" si="61"/>
        <v>0</v>
      </c>
      <c r="CS54" s="7">
        <f t="shared" si="62"/>
        <v>0.64610428337181269</v>
      </c>
      <c r="CT54" s="7">
        <f t="shared" si="63"/>
        <v>0</v>
      </c>
      <c r="CU54" s="7">
        <f t="shared" si="64"/>
        <v>0</v>
      </c>
      <c r="CV54" s="93">
        <f t="shared" si="65"/>
        <v>0</v>
      </c>
      <c r="CW54" s="71">
        <f t="shared" si="66"/>
        <v>0</v>
      </c>
      <c r="CX54" s="16">
        <v>1887</v>
      </c>
      <c r="CY54" s="7">
        <f t="shared" si="67"/>
        <v>0.64610428337181269</v>
      </c>
      <c r="CZ54" s="7">
        <f t="shared" si="68"/>
        <v>0.64610428337181269</v>
      </c>
      <c r="DA54" s="7">
        <f t="shared" si="69"/>
        <v>0.64610428337181269</v>
      </c>
      <c r="DB54" s="92">
        <f t="shared" si="70"/>
        <v>0.64610428337181258</v>
      </c>
      <c r="DC54" s="93">
        <f t="shared" si="31"/>
        <v>0</v>
      </c>
      <c r="DD54" s="7">
        <f t="shared" si="71"/>
        <v>0.14900420776366061</v>
      </c>
      <c r="DE54" s="7">
        <f t="shared" si="72"/>
        <v>0.15399898632736994</v>
      </c>
      <c r="DF54" s="7">
        <f t="shared" si="73"/>
        <v>0.13891042372941917</v>
      </c>
      <c r="DG54" s="7">
        <f t="shared" si="74"/>
        <v>0.12175157289347768</v>
      </c>
      <c r="DH54" s="7">
        <f t="shared" si="75"/>
        <v>8.2439092657885321E-2</v>
      </c>
      <c r="DI54" s="71">
        <f t="shared" si="76"/>
        <v>0</v>
      </c>
      <c r="DJ54" s="16">
        <v>1887</v>
      </c>
      <c r="DK54" s="23">
        <f t="shared" si="77"/>
        <v>0.59346944919314892</v>
      </c>
      <c r="DL54" s="23">
        <f t="shared" si="78"/>
        <v>0.93225839601622895</v>
      </c>
      <c r="DM54" s="23">
        <f t="shared" si="79"/>
        <v>0.59346944919314892</v>
      </c>
      <c r="DN54" s="23">
        <f t="shared" si="80"/>
        <v>0.93225839601622895</v>
      </c>
    </row>
    <row r="55" spans="1:118">
      <c r="A55" s="16">
        <v>1888</v>
      </c>
      <c r="B55" s="9">
        <v>8901.2734933627107</v>
      </c>
      <c r="C55" s="9">
        <v>0</v>
      </c>
      <c r="D55" s="9">
        <v>0</v>
      </c>
      <c r="E55" s="9">
        <v>0</v>
      </c>
      <c r="F55" s="9">
        <v>0</v>
      </c>
      <c r="G55" s="9">
        <v>8901.2734933627107</v>
      </c>
      <c r="H55" s="9">
        <v>0</v>
      </c>
      <c r="I55" s="9">
        <v>0</v>
      </c>
      <c r="J55" s="9">
        <v>1063273.4882131969</v>
      </c>
      <c r="K55" s="9">
        <v>2537954</v>
      </c>
      <c r="L55" s="9">
        <f t="shared" si="33"/>
        <v>418949.07796327153</v>
      </c>
      <c r="M55" s="40">
        <v>367.89600000000002</v>
      </c>
      <c r="N55" s="40">
        <f t="shared" si="34"/>
        <v>377.97151990515266</v>
      </c>
      <c r="O55" s="27">
        <f t="shared" si="105"/>
        <v>3507.2635254077541</v>
      </c>
      <c r="P55" s="27">
        <f t="shared" si="82"/>
        <v>0.83715747566706156</v>
      </c>
      <c r="Q55" s="19">
        <v>1888</v>
      </c>
      <c r="R55" s="7">
        <f t="shared" si="83"/>
        <v>0.83715747566706156</v>
      </c>
      <c r="S55" s="7">
        <f t="shared" si="84"/>
        <v>0</v>
      </c>
      <c r="T55" s="7">
        <f t="shared" si="85"/>
        <v>0</v>
      </c>
      <c r="U55" s="7">
        <f t="shared" si="86"/>
        <v>0</v>
      </c>
      <c r="V55" s="7">
        <v>0</v>
      </c>
      <c r="W55" s="7"/>
      <c r="X55" s="7">
        <f t="shared" si="87"/>
        <v>0.83715747566706156</v>
      </c>
      <c r="Y55" s="7">
        <f t="shared" si="88"/>
        <v>0</v>
      </c>
      <c r="Z55" s="7">
        <f t="shared" si="89"/>
        <v>0</v>
      </c>
      <c r="AA55" s="71">
        <f t="shared" si="36"/>
        <v>0</v>
      </c>
      <c r="AB55" s="16">
        <v>1888</v>
      </c>
      <c r="AC55" s="9">
        <f t="shared" si="106"/>
        <v>0</v>
      </c>
      <c r="AD55" s="9">
        <f t="shared" si="106"/>
        <v>0</v>
      </c>
      <c r="AE55" s="9">
        <f t="shared" si="106"/>
        <v>0</v>
      </c>
      <c r="AF55" s="9">
        <f t="shared" si="106"/>
        <v>0</v>
      </c>
      <c r="AG55" s="9">
        <f t="shared" si="106"/>
        <v>0</v>
      </c>
      <c r="AH55" s="9">
        <f t="shared" si="107"/>
        <v>0</v>
      </c>
      <c r="AI55" s="9">
        <f t="shared" si="107"/>
        <v>0</v>
      </c>
      <c r="AJ55" s="9">
        <f t="shared" si="107"/>
        <v>0</v>
      </c>
      <c r="AK55" s="9">
        <f t="shared" si="107"/>
        <v>0</v>
      </c>
      <c r="AL55" s="9">
        <f t="shared" si="107"/>
        <v>0</v>
      </c>
      <c r="AM55" s="27">
        <f t="shared" si="108"/>
        <v>0</v>
      </c>
      <c r="AN55" s="27">
        <f t="shared" si="108"/>
        <v>0</v>
      </c>
      <c r="AO55" s="27">
        <f t="shared" si="108"/>
        <v>0</v>
      </c>
      <c r="AP55" s="27">
        <f t="shared" si="108"/>
        <v>0</v>
      </c>
      <c r="AQ55" s="27">
        <f t="shared" si="108"/>
        <v>0</v>
      </c>
      <c r="AR55" s="19">
        <v>1888</v>
      </c>
      <c r="AS55" s="27">
        <f t="shared" si="81"/>
        <v>2052.8067048936787</v>
      </c>
      <c r="AT55" s="27">
        <f t="shared" si="81"/>
        <v>2121.6189557618204</v>
      </c>
      <c r="AU55" s="27">
        <f t="shared" si="81"/>
        <v>1913.7462860355411</v>
      </c>
      <c r="AV55" s="27">
        <f t="shared" si="81"/>
        <v>1677.351592402724</v>
      </c>
      <c r="AW55" s="27">
        <f t="shared" si="81"/>
        <v>1135.749954268947</v>
      </c>
      <c r="AX55" s="157">
        <f t="shared" si="41"/>
        <v>8901.2734933627107</v>
      </c>
      <c r="AY55" s="27">
        <f t="shared" si="109"/>
        <v>0</v>
      </c>
      <c r="AZ55" s="27">
        <f t="shared" si="109"/>
        <v>0</v>
      </c>
      <c r="BA55" s="27">
        <f t="shared" si="109"/>
        <v>0</v>
      </c>
      <c r="BB55" s="27">
        <f t="shared" si="109"/>
        <v>0</v>
      </c>
      <c r="BC55" s="27">
        <f t="shared" si="109"/>
        <v>0</v>
      </c>
      <c r="BD55" s="27">
        <f t="shared" si="110"/>
        <v>0</v>
      </c>
      <c r="BE55" s="27">
        <f t="shared" si="110"/>
        <v>0</v>
      </c>
      <c r="BF55" s="27">
        <f t="shared" si="110"/>
        <v>0</v>
      </c>
      <c r="BG55" s="27">
        <f t="shared" si="110"/>
        <v>0</v>
      </c>
      <c r="BH55" s="27">
        <f t="shared" si="110"/>
        <v>0</v>
      </c>
      <c r="BI55" s="4"/>
      <c r="BJ55" s="7">
        <f t="shared" si="90"/>
        <v>0</v>
      </c>
      <c r="BK55" s="7">
        <f t="shared" si="91"/>
        <v>0</v>
      </c>
      <c r="BL55" s="7">
        <f t="shared" si="92"/>
        <v>0</v>
      </c>
      <c r="BM55" s="7">
        <f t="shared" si="93"/>
        <v>0</v>
      </c>
      <c r="BN55" s="7">
        <f t="shared" si="94"/>
        <v>0</v>
      </c>
      <c r="BO55" s="71">
        <f t="shared" si="44"/>
        <v>0</v>
      </c>
      <c r="BP55" s="7">
        <f t="shared" si="95"/>
        <v>0</v>
      </c>
      <c r="BQ55" s="7">
        <f t="shared" si="96"/>
        <v>0</v>
      </c>
      <c r="BR55" s="7">
        <f t="shared" si="97"/>
        <v>0</v>
      </c>
      <c r="BS55" s="7">
        <f t="shared" si="98"/>
        <v>0</v>
      </c>
      <c r="BT55" s="7">
        <f t="shared" si="99"/>
        <v>0</v>
      </c>
      <c r="BU55" s="7">
        <f t="shared" si="100"/>
        <v>0</v>
      </c>
      <c r="BV55" s="7">
        <f t="shared" si="101"/>
        <v>0</v>
      </c>
      <c r="BW55" s="7">
        <f t="shared" si="102"/>
        <v>0</v>
      </c>
      <c r="BX55" s="7">
        <f t="shared" si="103"/>
        <v>0</v>
      </c>
      <c r="BY55" s="7">
        <f t="shared" si="104"/>
        <v>0</v>
      </c>
      <c r="BZ55" s="180"/>
      <c r="CA55" s="7">
        <f t="shared" si="45"/>
        <v>0.19306478790733006</v>
      </c>
      <c r="CB55" s="7">
        <f t="shared" si="46"/>
        <v>0.19953652369600086</v>
      </c>
      <c r="CC55" s="7">
        <f t="shared" si="47"/>
        <v>0.17998626950170096</v>
      </c>
      <c r="CD55" s="7">
        <f t="shared" si="48"/>
        <v>0.15775354233852565</v>
      </c>
      <c r="CE55" s="7">
        <f t="shared" si="49"/>
        <v>0.10681635222350414</v>
      </c>
      <c r="CF55" s="71">
        <f t="shared" si="29"/>
        <v>0</v>
      </c>
      <c r="CG55" s="174">
        <f t="shared" si="50"/>
        <v>0</v>
      </c>
      <c r="CH55" s="174">
        <f t="shared" si="51"/>
        <v>0</v>
      </c>
      <c r="CI55" s="174">
        <f t="shared" si="52"/>
        <v>0</v>
      </c>
      <c r="CJ55" s="174">
        <f t="shared" si="53"/>
        <v>0</v>
      </c>
      <c r="CK55" s="174">
        <f t="shared" si="54"/>
        <v>0</v>
      </c>
      <c r="CL55" s="71">
        <f t="shared" si="55"/>
        <v>0</v>
      </c>
      <c r="CM55" s="7">
        <f t="shared" si="56"/>
        <v>0</v>
      </c>
      <c r="CN55" s="7">
        <f t="shared" si="57"/>
        <v>0</v>
      </c>
      <c r="CO55" s="7">
        <f t="shared" si="58"/>
        <v>0</v>
      </c>
      <c r="CP55" s="7">
        <f t="shared" si="59"/>
        <v>0</v>
      </c>
      <c r="CQ55" s="7">
        <f t="shared" si="60"/>
        <v>0</v>
      </c>
      <c r="CR55" s="71">
        <f t="shared" si="61"/>
        <v>0</v>
      </c>
      <c r="CS55" s="7">
        <f t="shared" si="62"/>
        <v>0.83715747566706167</v>
      </c>
      <c r="CT55" s="7">
        <f t="shared" si="63"/>
        <v>0</v>
      </c>
      <c r="CU55" s="7">
        <f t="shared" si="64"/>
        <v>0</v>
      </c>
      <c r="CV55" s="93">
        <f t="shared" si="65"/>
        <v>0</v>
      </c>
      <c r="CW55" s="71">
        <f t="shared" si="66"/>
        <v>0</v>
      </c>
      <c r="CX55" s="16">
        <v>1888</v>
      </c>
      <c r="CY55" s="7">
        <f t="shared" si="67"/>
        <v>0.83715747566706167</v>
      </c>
      <c r="CZ55" s="7">
        <f t="shared" si="68"/>
        <v>0.83715747566706167</v>
      </c>
      <c r="DA55" s="7">
        <f t="shared" si="69"/>
        <v>0.83715747566706167</v>
      </c>
      <c r="DB55" s="92">
        <f t="shared" si="70"/>
        <v>0.83715747566706156</v>
      </c>
      <c r="DC55" s="93">
        <f t="shared" si="31"/>
        <v>0</v>
      </c>
      <c r="DD55" s="7">
        <f t="shared" si="71"/>
        <v>0.19306478790733006</v>
      </c>
      <c r="DE55" s="7">
        <f t="shared" si="72"/>
        <v>0.19953652369600086</v>
      </c>
      <c r="DF55" s="7">
        <f t="shared" si="73"/>
        <v>0.17998626950170096</v>
      </c>
      <c r="DG55" s="7">
        <f t="shared" si="74"/>
        <v>0.15775354233852565</v>
      </c>
      <c r="DH55" s="7">
        <f t="shared" si="75"/>
        <v>0.10681635222350414</v>
      </c>
      <c r="DI55" s="71">
        <f t="shared" si="76"/>
        <v>0</v>
      </c>
      <c r="DJ55" s="16">
        <v>1888</v>
      </c>
      <c r="DK55" s="23">
        <f t="shared" si="77"/>
        <v>0.59346944919314892</v>
      </c>
      <c r="DL55" s="23">
        <f t="shared" si="78"/>
        <v>0.93225839601622895</v>
      </c>
      <c r="DM55" s="23">
        <f t="shared" si="79"/>
        <v>0.59346944919314892</v>
      </c>
      <c r="DN55" s="23">
        <f t="shared" si="80"/>
        <v>0.93225839601622895</v>
      </c>
    </row>
    <row r="56" spans="1:118">
      <c r="A56" s="16">
        <v>1889</v>
      </c>
      <c r="B56" s="9">
        <v>13268.872502218928</v>
      </c>
      <c r="C56" s="9">
        <v>0</v>
      </c>
      <c r="D56" s="9">
        <v>0</v>
      </c>
      <c r="E56" s="9">
        <v>0</v>
      </c>
      <c r="F56" s="9">
        <v>0</v>
      </c>
      <c r="G56" s="9">
        <v>13268.872502218928</v>
      </c>
      <c r="H56" s="9">
        <v>0</v>
      </c>
      <c r="I56" s="9">
        <v>0</v>
      </c>
      <c r="J56" s="9">
        <v>1090815.6897541508</v>
      </c>
      <c r="K56" s="9">
        <v>2572823</v>
      </c>
      <c r="L56" s="9">
        <f t="shared" si="33"/>
        <v>423976.18870561663</v>
      </c>
      <c r="M56" s="40">
        <v>371.66899999999998</v>
      </c>
      <c r="N56" s="40">
        <f t="shared" si="34"/>
        <v>381.84785056545377</v>
      </c>
      <c r="O56" s="27">
        <f t="shared" si="105"/>
        <v>5157.3203839591479</v>
      </c>
      <c r="P56" s="27">
        <f t="shared" si="82"/>
        <v>1.2164174595993829</v>
      </c>
      <c r="Q56" s="19">
        <v>1889</v>
      </c>
      <c r="R56" s="7">
        <f t="shared" si="83"/>
        <v>1.2164174595993829</v>
      </c>
      <c r="S56" s="7">
        <f t="shared" si="84"/>
        <v>0</v>
      </c>
      <c r="T56" s="7">
        <f t="shared" si="85"/>
        <v>0</v>
      </c>
      <c r="U56" s="7">
        <f t="shared" si="86"/>
        <v>0</v>
      </c>
      <c r="V56" s="7">
        <v>0</v>
      </c>
      <c r="W56" s="7"/>
      <c r="X56" s="7">
        <f t="shared" si="87"/>
        <v>1.2164174595993829</v>
      </c>
      <c r="Y56" s="7">
        <f t="shared" si="88"/>
        <v>0</v>
      </c>
      <c r="Z56" s="7">
        <f t="shared" si="89"/>
        <v>0</v>
      </c>
      <c r="AA56" s="71">
        <f t="shared" si="36"/>
        <v>0</v>
      </c>
      <c r="AB56" s="16">
        <v>1889</v>
      </c>
      <c r="AC56" s="9">
        <f t="shared" si="106"/>
        <v>0</v>
      </c>
      <c r="AD56" s="9">
        <f t="shared" si="106"/>
        <v>0</v>
      </c>
      <c r="AE56" s="9">
        <f t="shared" si="106"/>
        <v>0</v>
      </c>
      <c r="AF56" s="9">
        <f t="shared" si="106"/>
        <v>0</v>
      </c>
      <c r="AG56" s="9">
        <f t="shared" si="106"/>
        <v>0</v>
      </c>
      <c r="AH56" s="9">
        <f t="shared" si="107"/>
        <v>0</v>
      </c>
      <c r="AI56" s="9">
        <f t="shared" si="107"/>
        <v>0</v>
      </c>
      <c r="AJ56" s="9">
        <f t="shared" si="107"/>
        <v>0</v>
      </c>
      <c r="AK56" s="9">
        <f t="shared" si="107"/>
        <v>0</v>
      </c>
      <c r="AL56" s="9">
        <f t="shared" si="107"/>
        <v>0</v>
      </c>
      <c r="AM56" s="27">
        <f t="shared" si="108"/>
        <v>0</v>
      </c>
      <c r="AN56" s="27">
        <f t="shared" si="108"/>
        <v>0</v>
      </c>
      <c r="AO56" s="27">
        <f t="shared" si="108"/>
        <v>0</v>
      </c>
      <c r="AP56" s="27">
        <f t="shared" si="108"/>
        <v>0</v>
      </c>
      <c r="AQ56" s="27">
        <f t="shared" si="108"/>
        <v>0</v>
      </c>
      <c r="AR56" s="19">
        <v>1889</v>
      </c>
      <c r="AS56" s="27">
        <f t="shared" si="81"/>
        <v>3060.0599407764385</v>
      </c>
      <c r="AT56" s="27">
        <f t="shared" si="81"/>
        <v>3162.6363849269196</v>
      </c>
      <c r="AU56" s="27">
        <f t="shared" si="81"/>
        <v>2852.7665721017588</v>
      </c>
      <c r="AV56" s="27">
        <f t="shared" si="81"/>
        <v>2500.3797981919533</v>
      </c>
      <c r="AW56" s="27">
        <f t="shared" si="81"/>
        <v>1693.0298062218585</v>
      </c>
      <c r="AX56" s="157">
        <f t="shared" si="41"/>
        <v>13268.87250221893</v>
      </c>
      <c r="AY56" s="27">
        <f t="shared" si="109"/>
        <v>0</v>
      </c>
      <c r="AZ56" s="27">
        <f t="shared" si="109"/>
        <v>0</v>
      </c>
      <c r="BA56" s="27">
        <f t="shared" si="109"/>
        <v>0</v>
      </c>
      <c r="BB56" s="27">
        <f t="shared" si="109"/>
        <v>0</v>
      </c>
      <c r="BC56" s="27">
        <f t="shared" si="109"/>
        <v>0</v>
      </c>
      <c r="BD56" s="27">
        <f t="shared" si="110"/>
        <v>0</v>
      </c>
      <c r="BE56" s="27">
        <f t="shared" si="110"/>
        <v>0</v>
      </c>
      <c r="BF56" s="27">
        <f t="shared" si="110"/>
        <v>0</v>
      </c>
      <c r="BG56" s="27">
        <f t="shared" si="110"/>
        <v>0</v>
      </c>
      <c r="BH56" s="27">
        <f t="shared" si="110"/>
        <v>0</v>
      </c>
      <c r="BI56" s="4"/>
      <c r="BJ56" s="7">
        <f t="shared" si="90"/>
        <v>0</v>
      </c>
      <c r="BK56" s="7">
        <f t="shared" si="91"/>
        <v>0</v>
      </c>
      <c r="BL56" s="7">
        <f t="shared" si="92"/>
        <v>0</v>
      </c>
      <c r="BM56" s="7">
        <f t="shared" si="93"/>
        <v>0</v>
      </c>
      <c r="BN56" s="7">
        <f t="shared" si="94"/>
        <v>0</v>
      </c>
      <c r="BO56" s="71">
        <f t="shared" si="44"/>
        <v>0</v>
      </c>
      <c r="BP56" s="7">
        <f t="shared" si="95"/>
        <v>0</v>
      </c>
      <c r="BQ56" s="7">
        <f t="shared" si="96"/>
        <v>0</v>
      </c>
      <c r="BR56" s="7">
        <f t="shared" si="97"/>
        <v>0</v>
      </c>
      <c r="BS56" s="7">
        <f t="shared" si="98"/>
        <v>0</v>
      </c>
      <c r="BT56" s="7">
        <f t="shared" si="99"/>
        <v>0</v>
      </c>
      <c r="BU56" s="7">
        <f t="shared" si="100"/>
        <v>0</v>
      </c>
      <c r="BV56" s="7">
        <f t="shared" si="101"/>
        <v>0</v>
      </c>
      <c r="BW56" s="7">
        <f t="shared" si="102"/>
        <v>0</v>
      </c>
      <c r="BX56" s="7">
        <f t="shared" si="103"/>
        <v>0</v>
      </c>
      <c r="BY56" s="7">
        <f t="shared" si="104"/>
        <v>0</v>
      </c>
      <c r="BZ56" s="180"/>
      <c r="CA56" s="7">
        <f t="shared" si="45"/>
        <v>0.28052951286996231</v>
      </c>
      <c r="CB56" s="7">
        <f t="shared" si="46"/>
        <v>0.28993315870252268</v>
      </c>
      <c r="CC56" s="7">
        <f t="shared" si="47"/>
        <v>0.2615259937033651</v>
      </c>
      <c r="CD56" s="7">
        <f t="shared" si="48"/>
        <v>0.22922110689070596</v>
      </c>
      <c r="CE56" s="7">
        <f t="shared" si="49"/>
        <v>0.15520768743282704</v>
      </c>
      <c r="CF56" s="71">
        <f t="shared" si="29"/>
        <v>0</v>
      </c>
      <c r="CG56" s="174">
        <f t="shared" si="50"/>
        <v>0</v>
      </c>
      <c r="CH56" s="174">
        <f t="shared" si="51"/>
        <v>0</v>
      </c>
      <c r="CI56" s="174">
        <f t="shared" si="52"/>
        <v>0</v>
      </c>
      <c r="CJ56" s="174">
        <f t="shared" si="53"/>
        <v>0</v>
      </c>
      <c r="CK56" s="174">
        <f t="shared" si="54"/>
        <v>0</v>
      </c>
      <c r="CL56" s="71">
        <f t="shared" si="55"/>
        <v>0</v>
      </c>
      <c r="CM56" s="7">
        <f t="shared" si="56"/>
        <v>0</v>
      </c>
      <c r="CN56" s="7">
        <f t="shared" si="57"/>
        <v>0</v>
      </c>
      <c r="CO56" s="7">
        <f t="shared" si="58"/>
        <v>0</v>
      </c>
      <c r="CP56" s="7">
        <f t="shared" si="59"/>
        <v>0</v>
      </c>
      <c r="CQ56" s="7">
        <f t="shared" si="60"/>
        <v>0</v>
      </c>
      <c r="CR56" s="71">
        <f t="shared" si="61"/>
        <v>0</v>
      </c>
      <c r="CS56" s="7">
        <f t="shared" si="62"/>
        <v>1.2164174595993831</v>
      </c>
      <c r="CT56" s="7">
        <f t="shared" si="63"/>
        <v>0</v>
      </c>
      <c r="CU56" s="7">
        <f t="shared" si="64"/>
        <v>0</v>
      </c>
      <c r="CV56" s="93">
        <f t="shared" si="65"/>
        <v>0</v>
      </c>
      <c r="CW56" s="71">
        <f t="shared" si="66"/>
        <v>0</v>
      </c>
      <c r="CX56" s="16">
        <v>1889</v>
      </c>
      <c r="CY56" s="7">
        <f t="shared" si="67"/>
        <v>1.2164174595993831</v>
      </c>
      <c r="CZ56" s="7">
        <f t="shared" si="68"/>
        <v>1.2164174595993831</v>
      </c>
      <c r="DA56" s="7">
        <f t="shared" si="69"/>
        <v>1.2164174595993831</v>
      </c>
      <c r="DB56" s="92">
        <f t="shared" si="70"/>
        <v>1.2164174595993829</v>
      </c>
      <c r="DC56" s="93">
        <f t="shared" si="31"/>
        <v>0</v>
      </c>
      <c r="DD56" s="7">
        <f t="shared" si="71"/>
        <v>0.28052951286996231</v>
      </c>
      <c r="DE56" s="7">
        <f t="shared" si="72"/>
        <v>0.28993315870252268</v>
      </c>
      <c r="DF56" s="7">
        <f t="shared" si="73"/>
        <v>0.2615259937033651</v>
      </c>
      <c r="DG56" s="7">
        <f t="shared" si="74"/>
        <v>0.22922110689070596</v>
      </c>
      <c r="DH56" s="7">
        <f t="shared" si="75"/>
        <v>0.15520768743282704</v>
      </c>
      <c r="DI56" s="71">
        <f t="shared" si="76"/>
        <v>0</v>
      </c>
      <c r="DJ56" s="16">
        <v>1889</v>
      </c>
      <c r="DK56" s="23">
        <f t="shared" si="77"/>
        <v>0.59346944919314903</v>
      </c>
      <c r="DL56" s="23">
        <f t="shared" si="78"/>
        <v>0.93225839601622895</v>
      </c>
      <c r="DM56" s="23">
        <f t="shared" si="79"/>
        <v>0.59346944919314903</v>
      </c>
      <c r="DN56" s="23">
        <f t="shared" si="80"/>
        <v>0.93225839601622895</v>
      </c>
    </row>
    <row r="57" spans="1:118">
      <c r="A57" s="16">
        <v>1890</v>
      </c>
      <c r="B57" s="9">
        <v>14607.07496031331</v>
      </c>
      <c r="C57" s="9">
        <v>0</v>
      </c>
      <c r="D57" s="9">
        <v>0</v>
      </c>
      <c r="E57" s="9">
        <v>0</v>
      </c>
      <c r="F57" s="9">
        <v>0</v>
      </c>
      <c r="G57" s="9">
        <v>14607.07496031331</v>
      </c>
      <c r="H57" s="9">
        <v>0</v>
      </c>
      <c r="I57" s="9">
        <v>0</v>
      </c>
      <c r="J57" s="9">
        <v>1169938.0787173531</v>
      </c>
      <c r="K57" s="9">
        <v>2607769</v>
      </c>
      <c r="L57" s="9">
        <f t="shared" si="33"/>
        <v>448635.62636006222</v>
      </c>
      <c r="M57" s="40">
        <v>392.56599999999997</v>
      </c>
      <c r="N57" s="40">
        <f t="shared" si="34"/>
        <v>403.31715398668683</v>
      </c>
      <c r="O57" s="27">
        <f t="shared" si="105"/>
        <v>5601.3684342107417</v>
      </c>
      <c r="P57" s="27">
        <f t="shared" si="82"/>
        <v>1.248534022956804</v>
      </c>
      <c r="Q57" s="19">
        <v>1890</v>
      </c>
      <c r="R57" s="7">
        <f t="shared" si="83"/>
        <v>1.248534022956804</v>
      </c>
      <c r="S57" s="7">
        <f t="shared" si="84"/>
        <v>0</v>
      </c>
      <c r="T57" s="7">
        <f t="shared" si="85"/>
        <v>0</v>
      </c>
      <c r="U57" s="7">
        <f t="shared" si="86"/>
        <v>0</v>
      </c>
      <c r="V57" s="7">
        <v>0</v>
      </c>
      <c r="W57" s="7"/>
      <c r="X57" s="7">
        <f t="shared" si="87"/>
        <v>1.248534022956804</v>
      </c>
      <c r="Y57" s="7">
        <f t="shared" si="88"/>
        <v>0</v>
      </c>
      <c r="Z57" s="7">
        <f t="shared" si="89"/>
        <v>0</v>
      </c>
      <c r="AA57" s="71">
        <f t="shared" si="36"/>
        <v>0</v>
      </c>
      <c r="AB57" s="16">
        <v>1890</v>
      </c>
      <c r="AC57" s="9">
        <f t="shared" si="106"/>
        <v>0</v>
      </c>
      <c r="AD57" s="9">
        <f t="shared" si="106"/>
        <v>0</v>
      </c>
      <c r="AE57" s="9">
        <f t="shared" si="106"/>
        <v>0</v>
      </c>
      <c r="AF57" s="9">
        <f t="shared" si="106"/>
        <v>0</v>
      </c>
      <c r="AG57" s="9">
        <f t="shared" si="106"/>
        <v>0</v>
      </c>
      <c r="AH57" s="9">
        <f t="shared" si="107"/>
        <v>0</v>
      </c>
      <c r="AI57" s="9">
        <f t="shared" si="107"/>
        <v>0</v>
      </c>
      <c r="AJ57" s="9">
        <f t="shared" si="107"/>
        <v>0</v>
      </c>
      <c r="AK57" s="9">
        <f t="shared" si="107"/>
        <v>0</v>
      </c>
      <c r="AL57" s="9">
        <f t="shared" si="107"/>
        <v>0</v>
      </c>
      <c r="AM57" s="27">
        <f t="shared" si="108"/>
        <v>0</v>
      </c>
      <c r="AN57" s="27">
        <f t="shared" si="108"/>
        <v>0</v>
      </c>
      <c r="AO57" s="27">
        <f t="shared" si="108"/>
        <v>0</v>
      </c>
      <c r="AP57" s="27">
        <f t="shared" si="108"/>
        <v>0</v>
      </c>
      <c r="AQ57" s="27">
        <f t="shared" si="108"/>
        <v>0</v>
      </c>
      <c r="AR57" s="19">
        <v>1890</v>
      </c>
      <c r="AS57" s="27">
        <f t="shared" si="81"/>
        <v>3368.6754417527559</v>
      </c>
      <c r="AT57" s="27">
        <f t="shared" si="81"/>
        <v>3481.5970037481638</v>
      </c>
      <c r="AU57" s="27">
        <f t="shared" si="81"/>
        <v>3140.4759640276857</v>
      </c>
      <c r="AV57" s="27">
        <f t="shared" si="81"/>
        <v>2752.5500102088718</v>
      </c>
      <c r="AW57" s="27">
        <f t="shared" si="81"/>
        <v>1863.7765405758341</v>
      </c>
      <c r="AX57" s="157">
        <f t="shared" si="41"/>
        <v>14607.074960313312</v>
      </c>
      <c r="AY57" s="27">
        <f t="shared" si="109"/>
        <v>0</v>
      </c>
      <c r="AZ57" s="27">
        <f t="shared" si="109"/>
        <v>0</v>
      </c>
      <c r="BA57" s="27">
        <f t="shared" si="109"/>
        <v>0</v>
      </c>
      <c r="BB57" s="27">
        <f t="shared" si="109"/>
        <v>0</v>
      </c>
      <c r="BC57" s="27">
        <f t="shared" si="109"/>
        <v>0</v>
      </c>
      <c r="BD57" s="27">
        <f t="shared" si="110"/>
        <v>0</v>
      </c>
      <c r="BE57" s="27">
        <f t="shared" si="110"/>
        <v>0</v>
      </c>
      <c r="BF57" s="27">
        <f t="shared" si="110"/>
        <v>0</v>
      </c>
      <c r="BG57" s="27">
        <f t="shared" si="110"/>
        <v>0</v>
      </c>
      <c r="BH57" s="27">
        <f t="shared" si="110"/>
        <v>0</v>
      </c>
      <c r="BI57" s="4"/>
      <c r="BJ57" s="7">
        <f t="shared" si="90"/>
        <v>0</v>
      </c>
      <c r="BK57" s="7">
        <f t="shared" si="91"/>
        <v>0</v>
      </c>
      <c r="BL57" s="7">
        <f t="shared" si="92"/>
        <v>0</v>
      </c>
      <c r="BM57" s="7">
        <f t="shared" si="93"/>
        <v>0</v>
      </c>
      <c r="BN57" s="7">
        <f t="shared" si="94"/>
        <v>0</v>
      </c>
      <c r="BO57" s="71">
        <f t="shared" si="44"/>
        <v>0</v>
      </c>
      <c r="BP57" s="7">
        <f t="shared" si="95"/>
        <v>0</v>
      </c>
      <c r="BQ57" s="7">
        <f t="shared" si="96"/>
        <v>0</v>
      </c>
      <c r="BR57" s="7">
        <f t="shared" si="97"/>
        <v>0</v>
      </c>
      <c r="BS57" s="7">
        <f t="shared" si="98"/>
        <v>0</v>
      </c>
      <c r="BT57" s="7">
        <f t="shared" si="99"/>
        <v>0</v>
      </c>
      <c r="BU57" s="7">
        <f t="shared" si="100"/>
        <v>0</v>
      </c>
      <c r="BV57" s="7">
        <f t="shared" si="101"/>
        <v>0</v>
      </c>
      <c r="BW57" s="7">
        <f t="shared" si="102"/>
        <v>0</v>
      </c>
      <c r="BX57" s="7">
        <f t="shared" si="103"/>
        <v>0</v>
      </c>
      <c r="BY57" s="7">
        <f t="shared" si="104"/>
        <v>0</v>
      </c>
      <c r="BZ57" s="180"/>
      <c r="CA57" s="7">
        <f t="shared" si="45"/>
        <v>0.2879362167137906</v>
      </c>
      <c r="CB57" s="7">
        <f t="shared" si="46"/>
        <v>0.29758814308917692</v>
      </c>
      <c r="CC57" s="7">
        <f t="shared" si="47"/>
        <v>0.26843095554857971</v>
      </c>
      <c r="CD57" s="7">
        <f t="shared" si="48"/>
        <v>0.23527313626945073</v>
      </c>
      <c r="CE57" s="7">
        <f t="shared" si="49"/>
        <v>0.15930557133580628</v>
      </c>
      <c r="CF57" s="71">
        <f t="shared" si="29"/>
        <v>0</v>
      </c>
      <c r="CG57" s="174">
        <f t="shared" si="50"/>
        <v>0</v>
      </c>
      <c r="CH57" s="174">
        <f t="shared" si="51"/>
        <v>0</v>
      </c>
      <c r="CI57" s="174">
        <f t="shared" si="52"/>
        <v>0</v>
      </c>
      <c r="CJ57" s="174">
        <f t="shared" si="53"/>
        <v>0</v>
      </c>
      <c r="CK57" s="174">
        <f t="shared" si="54"/>
        <v>0</v>
      </c>
      <c r="CL57" s="71">
        <f t="shared" si="55"/>
        <v>0</v>
      </c>
      <c r="CM57" s="7">
        <f t="shared" si="56"/>
        <v>0</v>
      </c>
      <c r="CN57" s="7">
        <f t="shared" si="57"/>
        <v>0</v>
      </c>
      <c r="CO57" s="7">
        <f t="shared" si="58"/>
        <v>0</v>
      </c>
      <c r="CP57" s="7">
        <f t="shared" si="59"/>
        <v>0</v>
      </c>
      <c r="CQ57" s="7">
        <f t="shared" si="60"/>
        <v>0</v>
      </c>
      <c r="CR57" s="71">
        <f t="shared" si="61"/>
        <v>0</v>
      </c>
      <c r="CS57" s="7">
        <f t="shared" si="62"/>
        <v>1.2485340229568043</v>
      </c>
      <c r="CT57" s="7">
        <f t="shared" si="63"/>
        <v>0</v>
      </c>
      <c r="CU57" s="7">
        <f t="shared" si="64"/>
        <v>0</v>
      </c>
      <c r="CV57" s="93">
        <f t="shared" si="65"/>
        <v>0</v>
      </c>
      <c r="CW57" s="71">
        <f t="shared" si="66"/>
        <v>0</v>
      </c>
      <c r="CX57" s="16">
        <v>1890</v>
      </c>
      <c r="CY57" s="7">
        <f t="shared" si="67"/>
        <v>1.2485340229568043</v>
      </c>
      <c r="CZ57" s="7">
        <f t="shared" si="68"/>
        <v>1.2485340229568043</v>
      </c>
      <c r="DA57" s="7">
        <f t="shared" si="69"/>
        <v>1.2485340229568043</v>
      </c>
      <c r="DB57" s="92">
        <f t="shared" si="70"/>
        <v>1.248534022956804</v>
      </c>
      <c r="DC57" s="93">
        <f t="shared" si="31"/>
        <v>0</v>
      </c>
      <c r="DD57" s="7">
        <f t="shared" si="71"/>
        <v>0.2879362167137906</v>
      </c>
      <c r="DE57" s="7">
        <f t="shared" si="72"/>
        <v>0.29758814308917692</v>
      </c>
      <c r="DF57" s="7">
        <f t="shared" si="73"/>
        <v>0.26843095554857971</v>
      </c>
      <c r="DG57" s="7">
        <f t="shared" si="74"/>
        <v>0.23527313626945073</v>
      </c>
      <c r="DH57" s="7">
        <f t="shared" si="75"/>
        <v>0.15930557133580628</v>
      </c>
      <c r="DI57" s="71">
        <f t="shared" si="76"/>
        <v>0</v>
      </c>
      <c r="DJ57" s="16">
        <v>1890</v>
      </c>
      <c r="DK57" s="23">
        <f t="shared" si="77"/>
        <v>0.59346944919314903</v>
      </c>
      <c r="DL57" s="23">
        <f t="shared" si="78"/>
        <v>0.93225839601622895</v>
      </c>
      <c r="DM57" s="23">
        <f t="shared" si="79"/>
        <v>0.59346944919314903</v>
      </c>
      <c r="DN57" s="23">
        <f t="shared" si="80"/>
        <v>0.93225839601622895</v>
      </c>
    </row>
    <row r="58" spans="1:118">
      <c r="A58" s="16">
        <v>1891</v>
      </c>
      <c r="B58" s="9">
        <v>6483.0092657965979</v>
      </c>
      <c r="C58" s="9">
        <v>0</v>
      </c>
      <c r="D58" s="9">
        <v>0</v>
      </c>
      <c r="E58" s="9">
        <v>0</v>
      </c>
      <c r="F58" s="9">
        <v>0</v>
      </c>
      <c r="G58" s="9">
        <v>6483.0092657965979</v>
      </c>
      <c r="H58" s="9">
        <v>0</v>
      </c>
      <c r="I58" s="9">
        <v>0</v>
      </c>
      <c r="J58" s="9">
        <v>1265415.1793693043</v>
      </c>
      <c r="K58" s="9">
        <v>2642778</v>
      </c>
      <c r="L58" s="9">
        <f t="shared" si="33"/>
        <v>478820.08226544358</v>
      </c>
      <c r="M58" s="40">
        <v>419.35199999999998</v>
      </c>
      <c r="N58" s="40">
        <f t="shared" si="34"/>
        <v>430.83673868502393</v>
      </c>
      <c r="O58" s="27">
        <f t="shared" si="105"/>
        <v>2453.1039935237077</v>
      </c>
      <c r="P58" s="27">
        <f t="shared" si="82"/>
        <v>0.51232270416005243</v>
      </c>
      <c r="Q58" s="19">
        <v>1891</v>
      </c>
      <c r="R58" s="7">
        <f t="shared" si="83"/>
        <v>0.51232270416005243</v>
      </c>
      <c r="S58" s="7">
        <f t="shared" si="84"/>
        <v>0</v>
      </c>
      <c r="T58" s="7">
        <f t="shared" si="85"/>
        <v>0</v>
      </c>
      <c r="U58" s="7">
        <f t="shared" si="86"/>
        <v>0</v>
      </c>
      <c r="V58" s="7">
        <v>0</v>
      </c>
      <c r="W58" s="7"/>
      <c r="X58" s="7">
        <f t="shared" si="87"/>
        <v>0.51232270416005243</v>
      </c>
      <c r="Y58" s="7">
        <f t="shared" si="88"/>
        <v>0</v>
      </c>
      <c r="Z58" s="7">
        <f t="shared" si="89"/>
        <v>0</v>
      </c>
      <c r="AA58" s="71">
        <f t="shared" si="36"/>
        <v>0</v>
      </c>
      <c r="AB58" s="16">
        <v>1891</v>
      </c>
      <c r="AC58" s="9">
        <f t="shared" si="106"/>
        <v>0</v>
      </c>
      <c r="AD58" s="9">
        <f t="shared" si="106"/>
        <v>0</v>
      </c>
      <c r="AE58" s="9">
        <f t="shared" si="106"/>
        <v>0</v>
      </c>
      <c r="AF58" s="9">
        <f t="shared" si="106"/>
        <v>0</v>
      </c>
      <c r="AG58" s="9">
        <f t="shared" si="106"/>
        <v>0</v>
      </c>
      <c r="AH58" s="9">
        <f t="shared" si="107"/>
        <v>0</v>
      </c>
      <c r="AI58" s="9">
        <f t="shared" si="107"/>
        <v>0</v>
      </c>
      <c r="AJ58" s="9">
        <f t="shared" si="107"/>
        <v>0</v>
      </c>
      <c r="AK58" s="9">
        <f t="shared" si="107"/>
        <v>0</v>
      </c>
      <c r="AL58" s="9">
        <f t="shared" si="107"/>
        <v>0</v>
      </c>
      <c r="AM58" s="27">
        <f t="shared" si="108"/>
        <v>0</v>
      </c>
      <c r="AN58" s="27">
        <f t="shared" si="108"/>
        <v>0</v>
      </c>
      <c r="AO58" s="27">
        <f t="shared" si="108"/>
        <v>0</v>
      </c>
      <c r="AP58" s="27">
        <f t="shared" si="108"/>
        <v>0</v>
      </c>
      <c r="AQ58" s="27">
        <f t="shared" si="108"/>
        <v>0</v>
      </c>
      <c r="AR58" s="19">
        <v>1891</v>
      </c>
      <c r="AS58" s="27">
        <f t="shared" si="81"/>
        <v>1495.1079638928704</v>
      </c>
      <c r="AT58" s="27">
        <f t="shared" si="81"/>
        <v>1545.2255633926645</v>
      </c>
      <c r="AU58" s="27">
        <f t="shared" si="81"/>
        <v>1393.8269522898574</v>
      </c>
      <c r="AV58" s="27">
        <f t="shared" si="81"/>
        <v>1221.655072575179</v>
      </c>
      <c r="AW58" s="27">
        <f t="shared" si="81"/>
        <v>827.19371364602716</v>
      </c>
      <c r="AX58" s="157">
        <f t="shared" si="41"/>
        <v>6483.0092657965979</v>
      </c>
      <c r="AY58" s="27">
        <f t="shared" si="109"/>
        <v>0</v>
      </c>
      <c r="AZ58" s="27">
        <f t="shared" si="109"/>
        <v>0</v>
      </c>
      <c r="BA58" s="27">
        <f t="shared" si="109"/>
        <v>0</v>
      </c>
      <c r="BB58" s="27">
        <f t="shared" si="109"/>
        <v>0</v>
      </c>
      <c r="BC58" s="27">
        <f t="shared" si="109"/>
        <v>0</v>
      </c>
      <c r="BD58" s="27">
        <f t="shared" si="110"/>
        <v>0</v>
      </c>
      <c r="BE58" s="27">
        <f t="shared" si="110"/>
        <v>0</v>
      </c>
      <c r="BF58" s="27">
        <f t="shared" si="110"/>
        <v>0</v>
      </c>
      <c r="BG58" s="27">
        <f t="shared" si="110"/>
        <v>0</v>
      </c>
      <c r="BH58" s="27">
        <f t="shared" si="110"/>
        <v>0</v>
      </c>
      <c r="BI58" s="4"/>
      <c r="BJ58" s="7">
        <f t="shared" si="90"/>
        <v>0</v>
      </c>
      <c r="BK58" s="7">
        <f t="shared" si="91"/>
        <v>0</v>
      </c>
      <c r="BL58" s="7">
        <f t="shared" si="92"/>
        <v>0</v>
      </c>
      <c r="BM58" s="7">
        <f t="shared" si="93"/>
        <v>0</v>
      </c>
      <c r="BN58" s="7">
        <f t="shared" si="94"/>
        <v>0</v>
      </c>
      <c r="BO58" s="71">
        <f t="shared" si="44"/>
        <v>0</v>
      </c>
      <c r="BP58" s="7">
        <f t="shared" si="95"/>
        <v>0</v>
      </c>
      <c r="BQ58" s="7">
        <f t="shared" si="96"/>
        <v>0</v>
      </c>
      <c r="BR58" s="7">
        <f t="shared" si="97"/>
        <v>0</v>
      </c>
      <c r="BS58" s="7">
        <f t="shared" si="98"/>
        <v>0</v>
      </c>
      <c r="BT58" s="7">
        <f t="shared" si="99"/>
        <v>0</v>
      </c>
      <c r="BU58" s="7">
        <f t="shared" si="100"/>
        <v>0</v>
      </c>
      <c r="BV58" s="7">
        <f t="shared" si="101"/>
        <v>0</v>
      </c>
      <c r="BW58" s="7">
        <f t="shared" si="102"/>
        <v>0</v>
      </c>
      <c r="BX58" s="7">
        <f t="shared" si="103"/>
        <v>0</v>
      </c>
      <c r="BY58" s="7">
        <f t="shared" si="104"/>
        <v>0</v>
      </c>
      <c r="BZ58" s="180"/>
      <c r="CA58" s="7">
        <f t="shared" si="45"/>
        <v>0.11815157493511713</v>
      </c>
      <c r="CB58" s="7">
        <f t="shared" si="46"/>
        <v>0.12211214063062058</v>
      </c>
      <c r="CC58" s="7">
        <f t="shared" si="47"/>
        <v>0.11014779773580358</v>
      </c>
      <c r="CD58" s="7">
        <f t="shared" si="48"/>
        <v>9.6541838006405478E-2</v>
      </c>
      <c r="CE58" s="7">
        <f t="shared" si="49"/>
        <v>6.5369352852105725E-2</v>
      </c>
      <c r="CF58" s="71">
        <f t="shared" si="29"/>
        <v>0</v>
      </c>
      <c r="CG58" s="174">
        <f t="shared" si="50"/>
        <v>0</v>
      </c>
      <c r="CH58" s="174">
        <f t="shared" si="51"/>
        <v>0</v>
      </c>
      <c r="CI58" s="174">
        <f t="shared" si="52"/>
        <v>0</v>
      </c>
      <c r="CJ58" s="174">
        <f t="shared" si="53"/>
        <v>0</v>
      </c>
      <c r="CK58" s="174">
        <f t="shared" si="54"/>
        <v>0</v>
      </c>
      <c r="CL58" s="71">
        <f t="shared" si="55"/>
        <v>0</v>
      </c>
      <c r="CM58" s="7">
        <f t="shared" si="56"/>
        <v>0</v>
      </c>
      <c r="CN58" s="7">
        <f t="shared" si="57"/>
        <v>0</v>
      </c>
      <c r="CO58" s="7">
        <f t="shared" si="58"/>
        <v>0</v>
      </c>
      <c r="CP58" s="7">
        <f t="shared" si="59"/>
        <v>0</v>
      </c>
      <c r="CQ58" s="7">
        <f t="shared" si="60"/>
        <v>0</v>
      </c>
      <c r="CR58" s="71">
        <f t="shared" si="61"/>
        <v>0</v>
      </c>
      <c r="CS58" s="7">
        <f t="shared" si="62"/>
        <v>0.51232270416005254</v>
      </c>
      <c r="CT58" s="7">
        <f t="shared" si="63"/>
        <v>0</v>
      </c>
      <c r="CU58" s="7">
        <f t="shared" si="64"/>
        <v>0</v>
      </c>
      <c r="CV58" s="93">
        <f t="shared" si="65"/>
        <v>0</v>
      </c>
      <c r="CW58" s="71">
        <f t="shared" si="66"/>
        <v>0</v>
      </c>
      <c r="CX58" s="16">
        <v>1891</v>
      </c>
      <c r="CY58" s="7">
        <f t="shared" si="67"/>
        <v>0.51232270416005254</v>
      </c>
      <c r="CZ58" s="7">
        <f t="shared" si="68"/>
        <v>0.51232270416005254</v>
      </c>
      <c r="DA58" s="7">
        <f t="shared" si="69"/>
        <v>0.51232270416005254</v>
      </c>
      <c r="DB58" s="92">
        <f t="shared" si="70"/>
        <v>0.51232270416005243</v>
      </c>
      <c r="DC58" s="93">
        <f t="shared" si="31"/>
        <v>0</v>
      </c>
      <c r="DD58" s="7">
        <f t="shared" si="71"/>
        <v>0.11815157493511713</v>
      </c>
      <c r="DE58" s="7">
        <f t="shared" si="72"/>
        <v>0.12211214063062058</v>
      </c>
      <c r="DF58" s="7">
        <f t="shared" si="73"/>
        <v>0.11014779773580358</v>
      </c>
      <c r="DG58" s="7">
        <f t="shared" si="74"/>
        <v>9.6541838006405478E-2</v>
      </c>
      <c r="DH58" s="7">
        <f t="shared" si="75"/>
        <v>6.5369352852105725E-2</v>
      </c>
      <c r="DI58" s="71">
        <f t="shared" si="76"/>
        <v>0</v>
      </c>
      <c r="DJ58" s="16">
        <v>1891</v>
      </c>
      <c r="DK58" s="23">
        <f t="shared" si="77"/>
        <v>0.59346944919314892</v>
      </c>
      <c r="DL58" s="23">
        <f t="shared" si="78"/>
        <v>0.93225839601622895</v>
      </c>
      <c r="DM58" s="23">
        <f t="shared" si="79"/>
        <v>0.59346944919314892</v>
      </c>
      <c r="DN58" s="23">
        <f t="shared" si="80"/>
        <v>0.93225839601622895</v>
      </c>
    </row>
    <row r="59" spans="1:118">
      <c r="A59" s="16">
        <v>1892</v>
      </c>
      <c r="B59" s="9">
        <v>7962.0632483444106</v>
      </c>
      <c r="C59" s="9">
        <v>0</v>
      </c>
      <c r="D59" s="9">
        <v>0</v>
      </c>
      <c r="E59" s="9">
        <v>0</v>
      </c>
      <c r="F59" s="9">
        <v>0</v>
      </c>
      <c r="G59" s="9">
        <v>7962.0632483444106</v>
      </c>
      <c r="H59" s="9">
        <v>0</v>
      </c>
      <c r="I59" s="9">
        <v>0</v>
      </c>
      <c r="J59" s="9">
        <v>1240109.3065121335</v>
      </c>
      <c r="K59" s="9">
        <v>2677834</v>
      </c>
      <c r="L59" s="9">
        <f t="shared" si="33"/>
        <v>463101.63606561627</v>
      </c>
      <c r="M59" s="40">
        <v>405.971</v>
      </c>
      <c r="N59" s="40">
        <f t="shared" si="34"/>
        <v>417.08927497829478</v>
      </c>
      <c r="O59" s="27">
        <f t="shared" si="105"/>
        <v>2973.3221881357886</v>
      </c>
      <c r="P59" s="27">
        <f t="shared" si="82"/>
        <v>0.64204527831003</v>
      </c>
      <c r="Q59" s="19">
        <v>1892</v>
      </c>
      <c r="R59" s="7">
        <f t="shared" si="83"/>
        <v>0.64204527831003</v>
      </c>
      <c r="S59" s="7">
        <f t="shared" si="84"/>
        <v>0</v>
      </c>
      <c r="T59" s="7">
        <f t="shared" si="85"/>
        <v>0</v>
      </c>
      <c r="U59" s="7">
        <f t="shared" si="86"/>
        <v>0</v>
      </c>
      <c r="V59" s="7">
        <v>0</v>
      </c>
      <c r="W59" s="7"/>
      <c r="X59" s="7">
        <f t="shared" si="87"/>
        <v>0.64204527831003</v>
      </c>
      <c r="Y59" s="7">
        <f t="shared" si="88"/>
        <v>0</v>
      </c>
      <c r="Z59" s="7">
        <f t="shared" si="89"/>
        <v>0</v>
      </c>
      <c r="AA59" s="71">
        <f t="shared" si="36"/>
        <v>0</v>
      </c>
      <c r="AB59" s="16">
        <v>1892</v>
      </c>
      <c r="AC59" s="9">
        <f t="shared" si="106"/>
        <v>0</v>
      </c>
      <c r="AD59" s="9">
        <f t="shared" si="106"/>
        <v>0</v>
      </c>
      <c r="AE59" s="9">
        <f t="shared" si="106"/>
        <v>0</v>
      </c>
      <c r="AF59" s="9">
        <f t="shared" si="106"/>
        <v>0</v>
      </c>
      <c r="AG59" s="9">
        <f t="shared" si="106"/>
        <v>0</v>
      </c>
      <c r="AH59" s="9">
        <f t="shared" si="107"/>
        <v>0</v>
      </c>
      <c r="AI59" s="9">
        <f t="shared" si="107"/>
        <v>0</v>
      </c>
      <c r="AJ59" s="9">
        <f t="shared" si="107"/>
        <v>0</v>
      </c>
      <c r="AK59" s="9">
        <f t="shared" si="107"/>
        <v>0</v>
      </c>
      <c r="AL59" s="9">
        <f t="shared" si="107"/>
        <v>0</v>
      </c>
      <c r="AM59" s="27">
        <f t="shared" si="108"/>
        <v>0</v>
      </c>
      <c r="AN59" s="27">
        <f t="shared" si="108"/>
        <v>0</v>
      </c>
      <c r="AO59" s="27">
        <f t="shared" si="108"/>
        <v>0</v>
      </c>
      <c r="AP59" s="27">
        <f t="shared" si="108"/>
        <v>0</v>
      </c>
      <c r="AQ59" s="27">
        <f t="shared" si="108"/>
        <v>0</v>
      </c>
      <c r="AR59" s="19">
        <v>1892</v>
      </c>
      <c r="AS59" s="27">
        <f t="shared" si="81"/>
        <v>1836.2065645074701</v>
      </c>
      <c r="AT59" s="27">
        <f t="shared" si="81"/>
        <v>1897.7581496915029</v>
      </c>
      <c r="AU59" s="27">
        <f t="shared" si="81"/>
        <v>1711.8189865822042</v>
      </c>
      <c r="AV59" s="27">
        <f t="shared" si="81"/>
        <v>1500.3672764779192</v>
      </c>
      <c r="AW59" s="27">
        <f t="shared" si="81"/>
        <v>1015.9122710853152</v>
      </c>
      <c r="AX59" s="157">
        <f t="shared" si="41"/>
        <v>7962.0632483444124</v>
      </c>
      <c r="AY59" s="27">
        <f t="shared" si="109"/>
        <v>0</v>
      </c>
      <c r="AZ59" s="27">
        <f t="shared" si="109"/>
        <v>0</v>
      </c>
      <c r="BA59" s="27">
        <f t="shared" si="109"/>
        <v>0</v>
      </c>
      <c r="BB59" s="27">
        <f t="shared" si="109"/>
        <v>0</v>
      </c>
      <c r="BC59" s="27">
        <f t="shared" si="109"/>
        <v>0</v>
      </c>
      <c r="BD59" s="27">
        <f t="shared" si="110"/>
        <v>0</v>
      </c>
      <c r="BE59" s="27">
        <f t="shared" si="110"/>
        <v>0</v>
      </c>
      <c r="BF59" s="27">
        <f t="shared" si="110"/>
        <v>0</v>
      </c>
      <c r="BG59" s="27">
        <f t="shared" si="110"/>
        <v>0</v>
      </c>
      <c r="BH59" s="27">
        <f t="shared" si="110"/>
        <v>0</v>
      </c>
      <c r="BI59" s="4"/>
      <c r="BJ59" s="7">
        <f t="shared" si="90"/>
        <v>0</v>
      </c>
      <c r="BK59" s="7">
        <f t="shared" si="91"/>
        <v>0</v>
      </c>
      <c r="BL59" s="7">
        <f t="shared" si="92"/>
        <v>0</v>
      </c>
      <c r="BM59" s="7">
        <f t="shared" si="93"/>
        <v>0</v>
      </c>
      <c r="BN59" s="7">
        <f t="shared" si="94"/>
        <v>0</v>
      </c>
      <c r="BO59" s="71">
        <f t="shared" si="44"/>
        <v>0</v>
      </c>
      <c r="BP59" s="7">
        <f t="shared" si="95"/>
        <v>0</v>
      </c>
      <c r="BQ59" s="7">
        <f t="shared" si="96"/>
        <v>0</v>
      </c>
      <c r="BR59" s="7">
        <f t="shared" si="97"/>
        <v>0</v>
      </c>
      <c r="BS59" s="7">
        <f t="shared" si="98"/>
        <v>0</v>
      </c>
      <c r="BT59" s="7">
        <f t="shared" si="99"/>
        <v>0</v>
      </c>
      <c r="BU59" s="7">
        <f t="shared" si="100"/>
        <v>0</v>
      </c>
      <c r="BV59" s="7">
        <f t="shared" si="101"/>
        <v>0</v>
      </c>
      <c r="BW59" s="7">
        <f t="shared" si="102"/>
        <v>0</v>
      </c>
      <c r="BX59" s="7">
        <f t="shared" si="103"/>
        <v>0</v>
      </c>
      <c r="BY59" s="7">
        <f t="shared" si="104"/>
        <v>0</v>
      </c>
      <c r="BZ59" s="180"/>
      <c r="CA59" s="7">
        <f t="shared" si="45"/>
        <v>0.14806812229092037</v>
      </c>
      <c r="CB59" s="7">
        <f t="shared" si="46"/>
        <v>0.15303152228000275</v>
      </c>
      <c r="CC59" s="7">
        <f t="shared" si="47"/>
        <v>0.13803775018806824</v>
      </c>
      <c r="CD59" s="7">
        <f t="shared" si="48"/>
        <v>0.12098669597906442</v>
      </c>
      <c r="CE59" s="7">
        <f t="shared" si="49"/>
        <v>8.1921187571974349E-2</v>
      </c>
      <c r="CF59" s="71">
        <f t="shared" si="29"/>
        <v>0</v>
      </c>
      <c r="CG59" s="174">
        <f t="shared" si="50"/>
        <v>0</v>
      </c>
      <c r="CH59" s="174">
        <f t="shared" si="51"/>
        <v>0</v>
      </c>
      <c r="CI59" s="174">
        <f t="shared" si="52"/>
        <v>0</v>
      </c>
      <c r="CJ59" s="174">
        <f t="shared" si="53"/>
        <v>0</v>
      </c>
      <c r="CK59" s="174">
        <f t="shared" si="54"/>
        <v>0</v>
      </c>
      <c r="CL59" s="71">
        <f t="shared" si="55"/>
        <v>0</v>
      </c>
      <c r="CM59" s="7">
        <f t="shared" si="56"/>
        <v>0</v>
      </c>
      <c r="CN59" s="7">
        <f t="shared" si="57"/>
        <v>0</v>
      </c>
      <c r="CO59" s="7">
        <f t="shared" si="58"/>
        <v>0</v>
      </c>
      <c r="CP59" s="7">
        <f t="shared" si="59"/>
        <v>0</v>
      </c>
      <c r="CQ59" s="7">
        <f t="shared" si="60"/>
        <v>0</v>
      </c>
      <c r="CR59" s="71">
        <f t="shared" si="61"/>
        <v>0</v>
      </c>
      <c r="CS59" s="7">
        <f t="shared" si="62"/>
        <v>0.64204527831003011</v>
      </c>
      <c r="CT59" s="7">
        <f t="shared" si="63"/>
        <v>0</v>
      </c>
      <c r="CU59" s="7">
        <f t="shared" si="64"/>
        <v>0</v>
      </c>
      <c r="CV59" s="93">
        <f t="shared" si="65"/>
        <v>0</v>
      </c>
      <c r="CW59" s="71">
        <f t="shared" si="66"/>
        <v>0</v>
      </c>
      <c r="CX59" s="16">
        <v>1892</v>
      </c>
      <c r="CY59" s="7">
        <f t="shared" si="67"/>
        <v>0.64204527831003011</v>
      </c>
      <c r="CZ59" s="7">
        <f t="shared" si="68"/>
        <v>0.64204527831003011</v>
      </c>
      <c r="DA59" s="7">
        <f t="shared" si="69"/>
        <v>0.64204527831003011</v>
      </c>
      <c r="DB59" s="92">
        <f t="shared" si="70"/>
        <v>0.64204527831003</v>
      </c>
      <c r="DC59" s="93">
        <f t="shared" si="31"/>
        <v>0</v>
      </c>
      <c r="DD59" s="7">
        <f t="shared" si="71"/>
        <v>0.14806812229092037</v>
      </c>
      <c r="DE59" s="7">
        <f t="shared" si="72"/>
        <v>0.15303152228000275</v>
      </c>
      <c r="DF59" s="7">
        <f t="shared" si="73"/>
        <v>0.13803775018806824</v>
      </c>
      <c r="DG59" s="7">
        <f t="shared" si="74"/>
        <v>0.12098669597906442</v>
      </c>
      <c r="DH59" s="7">
        <f t="shared" si="75"/>
        <v>8.1921187571974349E-2</v>
      </c>
      <c r="DI59" s="71">
        <f t="shared" si="76"/>
        <v>0</v>
      </c>
      <c r="DJ59" s="16">
        <v>1892</v>
      </c>
      <c r="DK59" s="23">
        <f t="shared" si="77"/>
        <v>0.59346944919314892</v>
      </c>
      <c r="DL59" s="23">
        <f t="shared" si="78"/>
        <v>0.93225839601622884</v>
      </c>
      <c r="DM59" s="23">
        <f t="shared" si="79"/>
        <v>0.59346944919314892</v>
      </c>
      <c r="DN59" s="23">
        <f t="shared" si="80"/>
        <v>0.93225839601622884</v>
      </c>
    </row>
    <row r="60" spans="1:118">
      <c r="A60" s="16">
        <v>1893</v>
      </c>
      <c r="B60" s="9">
        <v>5837.5924935388111</v>
      </c>
      <c r="C60" s="9">
        <v>0</v>
      </c>
      <c r="D60" s="9">
        <v>0</v>
      </c>
      <c r="E60" s="9">
        <v>0</v>
      </c>
      <c r="F60" s="9">
        <v>0</v>
      </c>
      <c r="G60" s="9">
        <v>5837.5924935388111</v>
      </c>
      <c r="H60" s="9">
        <v>0</v>
      </c>
      <c r="I60" s="9">
        <v>0</v>
      </c>
      <c r="J60" s="9">
        <v>1301713.6630574663</v>
      </c>
      <c r="K60" s="9">
        <v>2712925</v>
      </c>
      <c r="L60" s="9">
        <f t="shared" si="33"/>
        <v>479819.25893913995</v>
      </c>
      <c r="M60" s="40">
        <v>421.05200000000002</v>
      </c>
      <c r="N60" s="40">
        <f t="shared" si="34"/>
        <v>432.58329636392989</v>
      </c>
      <c r="O60" s="27">
        <f t="shared" si="105"/>
        <v>2151.7706879249558</v>
      </c>
      <c r="P60" s="27">
        <f t="shared" si="82"/>
        <v>0.44845442275127301</v>
      </c>
      <c r="Q60" s="19">
        <v>1893</v>
      </c>
      <c r="R60" s="7">
        <f t="shared" si="83"/>
        <v>0.44845442275127301</v>
      </c>
      <c r="S60" s="7">
        <f t="shared" si="84"/>
        <v>0</v>
      </c>
      <c r="T60" s="7">
        <f t="shared" si="85"/>
        <v>0</v>
      </c>
      <c r="U60" s="7">
        <f t="shared" si="86"/>
        <v>0</v>
      </c>
      <c r="V60" s="7">
        <v>0</v>
      </c>
      <c r="W60" s="7"/>
      <c r="X60" s="7">
        <f t="shared" si="87"/>
        <v>0.44845442275127301</v>
      </c>
      <c r="Y60" s="7">
        <f t="shared" si="88"/>
        <v>0</v>
      </c>
      <c r="Z60" s="7">
        <f t="shared" si="89"/>
        <v>0</v>
      </c>
      <c r="AA60" s="71">
        <f t="shared" si="36"/>
        <v>0</v>
      </c>
      <c r="AB60" s="16">
        <v>1893</v>
      </c>
      <c r="AC60" s="9">
        <f t="shared" si="106"/>
        <v>0</v>
      </c>
      <c r="AD60" s="9">
        <f t="shared" si="106"/>
        <v>0</v>
      </c>
      <c r="AE60" s="9">
        <f t="shared" si="106"/>
        <v>0</v>
      </c>
      <c r="AF60" s="9">
        <f t="shared" si="106"/>
        <v>0</v>
      </c>
      <c r="AG60" s="9">
        <f t="shared" si="106"/>
        <v>0</v>
      </c>
      <c r="AH60" s="9">
        <f t="shared" si="107"/>
        <v>0</v>
      </c>
      <c r="AI60" s="9">
        <f t="shared" si="107"/>
        <v>0</v>
      </c>
      <c r="AJ60" s="9">
        <f t="shared" si="107"/>
        <v>0</v>
      </c>
      <c r="AK60" s="9">
        <f t="shared" si="107"/>
        <v>0</v>
      </c>
      <c r="AL60" s="9">
        <f t="shared" si="107"/>
        <v>0</v>
      </c>
      <c r="AM60" s="27">
        <f t="shared" si="108"/>
        <v>0</v>
      </c>
      <c r="AN60" s="27">
        <f t="shared" si="108"/>
        <v>0</v>
      </c>
      <c r="AO60" s="27">
        <f t="shared" si="108"/>
        <v>0</v>
      </c>
      <c r="AP60" s="27">
        <f t="shared" si="108"/>
        <v>0</v>
      </c>
      <c r="AQ60" s="27">
        <f t="shared" si="108"/>
        <v>0</v>
      </c>
      <c r="AR60" s="19">
        <v>1893</v>
      </c>
      <c r="AS60" s="27">
        <f t="shared" si="81"/>
        <v>1346.2623095570555</v>
      </c>
      <c r="AT60" s="27">
        <f t="shared" si="81"/>
        <v>1391.3904453716555</v>
      </c>
      <c r="AU60" s="27">
        <f t="shared" si="81"/>
        <v>1255.0643413247642</v>
      </c>
      <c r="AV60" s="27">
        <f t="shared" si="81"/>
        <v>1100.0330539373665</v>
      </c>
      <c r="AW60" s="27">
        <f t="shared" si="81"/>
        <v>744.8423433479702</v>
      </c>
      <c r="AX60" s="157">
        <f t="shared" si="41"/>
        <v>5837.5924935388121</v>
      </c>
      <c r="AY60" s="27">
        <f t="shared" si="109"/>
        <v>0</v>
      </c>
      <c r="AZ60" s="27">
        <f t="shared" si="109"/>
        <v>0</v>
      </c>
      <c r="BA60" s="27">
        <f t="shared" si="109"/>
        <v>0</v>
      </c>
      <c r="BB60" s="27">
        <f t="shared" si="109"/>
        <v>0</v>
      </c>
      <c r="BC60" s="27">
        <f t="shared" si="109"/>
        <v>0</v>
      </c>
      <c r="BD60" s="27">
        <f t="shared" si="110"/>
        <v>0</v>
      </c>
      <c r="BE60" s="27">
        <f t="shared" si="110"/>
        <v>0</v>
      </c>
      <c r="BF60" s="27">
        <f t="shared" si="110"/>
        <v>0</v>
      </c>
      <c r="BG60" s="27">
        <f t="shared" si="110"/>
        <v>0</v>
      </c>
      <c r="BH60" s="27">
        <f t="shared" si="110"/>
        <v>0</v>
      </c>
      <c r="BI60" s="4"/>
      <c r="BJ60" s="7">
        <f t="shared" si="90"/>
        <v>0</v>
      </c>
      <c r="BK60" s="7">
        <f t="shared" si="91"/>
        <v>0</v>
      </c>
      <c r="BL60" s="7">
        <f t="shared" si="92"/>
        <v>0</v>
      </c>
      <c r="BM60" s="7">
        <f t="shared" si="93"/>
        <v>0</v>
      </c>
      <c r="BN60" s="7">
        <f t="shared" si="94"/>
        <v>0</v>
      </c>
      <c r="BO60" s="71">
        <f t="shared" si="44"/>
        <v>0</v>
      </c>
      <c r="BP60" s="7">
        <f t="shared" si="95"/>
        <v>0</v>
      </c>
      <c r="BQ60" s="7">
        <f t="shared" si="96"/>
        <v>0</v>
      </c>
      <c r="BR60" s="7">
        <f t="shared" si="97"/>
        <v>0</v>
      </c>
      <c r="BS60" s="7">
        <f t="shared" si="98"/>
        <v>0</v>
      </c>
      <c r="BT60" s="7">
        <f t="shared" si="99"/>
        <v>0</v>
      </c>
      <c r="BU60" s="7">
        <f t="shared" si="100"/>
        <v>0</v>
      </c>
      <c r="BV60" s="7">
        <f t="shared" si="101"/>
        <v>0</v>
      </c>
      <c r="BW60" s="7">
        <f t="shared" si="102"/>
        <v>0</v>
      </c>
      <c r="BX60" s="7">
        <f t="shared" si="103"/>
        <v>0</v>
      </c>
      <c r="BY60" s="7">
        <f t="shared" si="104"/>
        <v>0</v>
      </c>
      <c r="BZ60" s="180"/>
      <c r="CA60" s="7">
        <f t="shared" si="45"/>
        <v>0.10342230766749065</v>
      </c>
      <c r="CB60" s="7">
        <f t="shared" si="46"/>
        <v>0.10688913275317065</v>
      </c>
      <c r="CC60" s="7">
        <f t="shared" si="47"/>
        <v>9.6416314658391761E-2</v>
      </c>
      <c r="CD60" s="7">
        <f t="shared" si="48"/>
        <v>8.4506530518670894E-2</v>
      </c>
      <c r="CE60" s="7">
        <f t="shared" si="49"/>
        <v>5.7220137153549094E-2</v>
      </c>
      <c r="CF60" s="71">
        <f t="shared" si="29"/>
        <v>0</v>
      </c>
      <c r="CG60" s="174">
        <f t="shared" si="50"/>
        <v>0</v>
      </c>
      <c r="CH60" s="174">
        <f t="shared" si="51"/>
        <v>0</v>
      </c>
      <c r="CI60" s="174">
        <f t="shared" si="52"/>
        <v>0</v>
      </c>
      <c r="CJ60" s="174">
        <f t="shared" si="53"/>
        <v>0</v>
      </c>
      <c r="CK60" s="174">
        <f t="shared" si="54"/>
        <v>0</v>
      </c>
      <c r="CL60" s="71">
        <f t="shared" si="55"/>
        <v>0</v>
      </c>
      <c r="CM60" s="7">
        <f t="shared" si="56"/>
        <v>0</v>
      </c>
      <c r="CN60" s="7">
        <f t="shared" si="57"/>
        <v>0</v>
      </c>
      <c r="CO60" s="7">
        <f t="shared" si="58"/>
        <v>0</v>
      </c>
      <c r="CP60" s="7">
        <f t="shared" si="59"/>
        <v>0</v>
      </c>
      <c r="CQ60" s="7">
        <f t="shared" si="60"/>
        <v>0</v>
      </c>
      <c r="CR60" s="71">
        <f t="shared" si="61"/>
        <v>0</v>
      </c>
      <c r="CS60" s="7">
        <f t="shared" si="62"/>
        <v>0.44845442275127301</v>
      </c>
      <c r="CT60" s="7">
        <f t="shared" si="63"/>
        <v>0</v>
      </c>
      <c r="CU60" s="7">
        <f t="shared" si="64"/>
        <v>0</v>
      </c>
      <c r="CV60" s="93">
        <f t="shared" si="65"/>
        <v>0</v>
      </c>
      <c r="CW60" s="71">
        <f t="shared" si="66"/>
        <v>0</v>
      </c>
      <c r="CX60" s="16">
        <v>1893</v>
      </c>
      <c r="CY60" s="7">
        <f t="shared" si="67"/>
        <v>0.44845442275127301</v>
      </c>
      <c r="CZ60" s="7">
        <f t="shared" si="68"/>
        <v>0.44845442275127301</v>
      </c>
      <c r="DA60" s="7">
        <f t="shared" si="69"/>
        <v>0.44845442275127301</v>
      </c>
      <c r="DB60" s="92">
        <f t="shared" si="70"/>
        <v>0.44845442275127301</v>
      </c>
      <c r="DC60" s="93">
        <f t="shared" si="31"/>
        <v>0</v>
      </c>
      <c r="DD60" s="7">
        <f t="shared" si="71"/>
        <v>0.10342230766749065</v>
      </c>
      <c r="DE60" s="7">
        <f t="shared" si="72"/>
        <v>0.10688913275317065</v>
      </c>
      <c r="DF60" s="7">
        <f t="shared" si="73"/>
        <v>9.6416314658391761E-2</v>
      </c>
      <c r="DG60" s="7">
        <f t="shared" si="74"/>
        <v>8.4506530518670894E-2</v>
      </c>
      <c r="DH60" s="7">
        <f t="shared" si="75"/>
        <v>5.7220137153549094E-2</v>
      </c>
      <c r="DI60" s="71">
        <f t="shared" si="76"/>
        <v>0</v>
      </c>
      <c r="DJ60" s="16">
        <v>1893</v>
      </c>
      <c r="DK60" s="23">
        <f t="shared" si="77"/>
        <v>0.59346944919314903</v>
      </c>
      <c r="DL60" s="23">
        <f t="shared" si="78"/>
        <v>0.93225839601622884</v>
      </c>
      <c r="DM60" s="23">
        <f t="shared" si="79"/>
        <v>0.59346944919314903</v>
      </c>
      <c r="DN60" s="23">
        <f t="shared" si="80"/>
        <v>0.93225839601622884</v>
      </c>
    </row>
    <row r="61" spans="1:118">
      <c r="A61" s="16">
        <v>1894</v>
      </c>
      <c r="B61" s="9">
        <v>5887.3475076773602</v>
      </c>
      <c r="C61" s="9">
        <v>0</v>
      </c>
      <c r="D61" s="9">
        <v>0</v>
      </c>
      <c r="E61" s="9">
        <v>0</v>
      </c>
      <c r="F61" s="9">
        <v>0</v>
      </c>
      <c r="G61" s="9">
        <v>5887.3475076773602</v>
      </c>
      <c r="H61" s="9">
        <v>0</v>
      </c>
      <c r="I61" s="9">
        <v>0</v>
      </c>
      <c r="J61" s="9">
        <v>1280290.430694588</v>
      </c>
      <c r="K61" s="9">
        <v>2748040</v>
      </c>
      <c r="L61" s="9">
        <f t="shared" si="33"/>
        <v>465892.21070093155</v>
      </c>
      <c r="M61" s="40">
        <v>409.27</v>
      </c>
      <c r="N61" s="40">
        <f t="shared" si="34"/>
        <v>420.47862426224208</v>
      </c>
      <c r="O61" s="27">
        <f t="shared" si="105"/>
        <v>2142.3805722177844</v>
      </c>
      <c r="P61" s="27">
        <f t="shared" si="82"/>
        <v>0.45984468574707177</v>
      </c>
      <c r="Q61" s="19">
        <v>1894</v>
      </c>
      <c r="R61" s="7">
        <f t="shared" si="83"/>
        <v>0.45984468574707177</v>
      </c>
      <c r="S61" s="7">
        <f t="shared" si="84"/>
        <v>0</v>
      </c>
      <c r="T61" s="7">
        <f t="shared" si="85"/>
        <v>0</v>
      </c>
      <c r="U61" s="7">
        <f t="shared" si="86"/>
        <v>0</v>
      </c>
      <c r="V61" s="7">
        <v>0</v>
      </c>
      <c r="W61" s="7"/>
      <c r="X61" s="7">
        <f t="shared" si="87"/>
        <v>0.45984468574707177</v>
      </c>
      <c r="Y61" s="7">
        <f t="shared" si="88"/>
        <v>0</v>
      </c>
      <c r="Z61" s="7">
        <f t="shared" si="89"/>
        <v>0</v>
      </c>
      <c r="AA61" s="71">
        <f t="shared" si="36"/>
        <v>0</v>
      </c>
      <c r="AB61" s="16">
        <v>1894</v>
      </c>
      <c r="AC61" s="9">
        <f t="shared" si="106"/>
        <v>0</v>
      </c>
      <c r="AD61" s="9">
        <f t="shared" si="106"/>
        <v>0</v>
      </c>
      <c r="AE61" s="9">
        <f t="shared" si="106"/>
        <v>0</v>
      </c>
      <c r="AF61" s="9">
        <f t="shared" si="106"/>
        <v>0</v>
      </c>
      <c r="AG61" s="9">
        <f t="shared" si="106"/>
        <v>0</v>
      </c>
      <c r="AH61" s="9">
        <f t="shared" si="107"/>
        <v>0</v>
      </c>
      <c r="AI61" s="9">
        <f t="shared" si="107"/>
        <v>0</v>
      </c>
      <c r="AJ61" s="9">
        <f t="shared" si="107"/>
        <v>0</v>
      </c>
      <c r="AK61" s="9">
        <f t="shared" si="107"/>
        <v>0</v>
      </c>
      <c r="AL61" s="9">
        <f t="shared" si="107"/>
        <v>0</v>
      </c>
      <c r="AM61" s="27">
        <f t="shared" si="108"/>
        <v>0</v>
      </c>
      <c r="AN61" s="27">
        <f t="shared" si="108"/>
        <v>0</v>
      </c>
      <c r="AO61" s="27">
        <f t="shared" si="108"/>
        <v>0</v>
      </c>
      <c r="AP61" s="27">
        <f t="shared" si="108"/>
        <v>0</v>
      </c>
      <c r="AQ61" s="27">
        <f t="shared" si="108"/>
        <v>0</v>
      </c>
      <c r="AR61" s="19">
        <v>1894</v>
      </c>
      <c r="AS61" s="27">
        <f t="shared" si="81"/>
        <v>1357.7367830356932</v>
      </c>
      <c r="AT61" s="27">
        <f t="shared" si="81"/>
        <v>1403.2495553315121</v>
      </c>
      <c r="AU61" s="27">
        <f t="shared" si="81"/>
        <v>1265.7615155650899</v>
      </c>
      <c r="AV61" s="27">
        <f t="shared" si="81"/>
        <v>1109.4088642927663</v>
      </c>
      <c r="AW61" s="27">
        <f t="shared" si="81"/>
        <v>751.19078945229933</v>
      </c>
      <c r="AX61" s="157">
        <f t="shared" si="41"/>
        <v>5887.3475076773611</v>
      </c>
      <c r="AY61" s="27">
        <f t="shared" si="109"/>
        <v>0</v>
      </c>
      <c r="AZ61" s="27">
        <f t="shared" si="109"/>
        <v>0</v>
      </c>
      <c r="BA61" s="27">
        <f t="shared" si="109"/>
        <v>0</v>
      </c>
      <c r="BB61" s="27">
        <f t="shared" si="109"/>
        <v>0</v>
      </c>
      <c r="BC61" s="27">
        <f t="shared" si="109"/>
        <v>0</v>
      </c>
      <c r="BD61" s="27">
        <f t="shared" si="110"/>
        <v>0</v>
      </c>
      <c r="BE61" s="27">
        <f t="shared" si="110"/>
        <v>0</v>
      </c>
      <c r="BF61" s="27">
        <f t="shared" si="110"/>
        <v>0</v>
      </c>
      <c r="BG61" s="27">
        <f t="shared" si="110"/>
        <v>0</v>
      </c>
      <c r="BH61" s="27">
        <f t="shared" si="110"/>
        <v>0</v>
      </c>
      <c r="BI61" s="4"/>
      <c r="BJ61" s="7">
        <f t="shared" si="90"/>
        <v>0</v>
      </c>
      <c r="BK61" s="7">
        <f t="shared" si="91"/>
        <v>0</v>
      </c>
      <c r="BL61" s="7">
        <f t="shared" si="92"/>
        <v>0</v>
      </c>
      <c r="BM61" s="7">
        <f t="shared" si="93"/>
        <v>0</v>
      </c>
      <c r="BN61" s="7">
        <f t="shared" si="94"/>
        <v>0</v>
      </c>
      <c r="BO61" s="71">
        <f t="shared" si="44"/>
        <v>0</v>
      </c>
      <c r="BP61" s="7">
        <f t="shared" si="95"/>
        <v>0</v>
      </c>
      <c r="BQ61" s="7">
        <f t="shared" si="96"/>
        <v>0</v>
      </c>
      <c r="BR61" s="7">
        <f t="shared" si="97"/>
        <v>0</v>
      </c>
      <c r="BS61" s="7">
        <f t="shared" si="98"/>
        <v>0</v>
      </c>
      <c r="BT61" s="7">
        <f t="shared" si="99"/>
        <v>0</v>
      </c>
      <c r="BU61" s="7">
        <f t="shared" si="100"/>
        <v>0</v>
      </c>
      <c r="BV61" s="7">
        <f t="shared" si="101"/>
        <v>0</v>
      </c>
      <c r="BW61" s="7">
        <f t="shared" si="102"/>
        <v>0</v>
      </c>
      <c r="BX61" s="7">
        <f t="shared" si="103"/>
        <v>0</v>
      </c>
      <c r="BY61" s="7">
        <f t="shared" si="104"/>
        <v>0</v>
      </c>
      <c r="BZ61" s="180"/>
      <c r="CA61" s="7">
        <f t="shared" si="45"/>
        <v>0.10604912373664221</v>
      </c>
      <c r="CB61" s="7">
        <f t="shared" si="46"/>
        <v>0.10960400247389303</v>
      </c>
      <c r="CC61" s="7">
        <f t="shared" si="47"/>
        <v>9.8865185993648658E-2</v>
      </c>
      <c r="CD61" s="7">
        <f t="shared" si="48"/>
        <v>8.6652906066859034E-2</v>
      </c>
      <c r="CE61" s="7">
        <f t="shared" si="49"/>
        <v>5.8673467476028897E-2</v>
      </c>
      <c r="CF61" s="71">
        <f t="shared" si="29"/>
        <v>0</v>
      </c>
      <c r="CG61" s="174">
        <f t="shared" si="50"/>
        <v>0</v>
      </c>
      <c r="CH61" s="174">
        <f t="shared" si="51"/>
        <v>0</v>
      </c>
      <c r="CI61" s="174">
        <f t="shared" si="52"/>
        <v>0</v>
      </c>
      <c r="CJ61" s="174">
        <f t="shared" si="53"/>
        <v>0</v>
      </c>
      <c r="CK61" s="174">
        <f t="shared" si="54"/>
        <v>0</v>
      </c>
      <c r="CL61" s="71">
        <f t="shared" si="55"/>
        <v>0</v>
      </c>
      <c r="CM61" s="7">
        <f t="shared" si="56"/>
        <v>0</v>
      </c>
      <c r="CN61" s="7">
        <f t="shared" si="57"/>
        <v>0</v>
      </c>
      <c r="CO61" s="7">
        <f t="shared" si="58"/>
        <v>0</v>
      </c>
      <c r="CP61" s="7">
        <f t="shared" si="59"/>
        <v>0</v>
      </c>
      <c r="CQ61" s="7">
        <f t="shared" si="60"/>
        <v>0</v>
      </c>
      <c r="CR61" s="71">
        <f t="shared" si="61"/>
        <v>0</v>
      </c>
      <c r="CS61" s="7">
        <f t="shared" si="62"/>
        <v>0.45984468574707188</v>
      </c>
      <c r="CT61" s="7">
        <f t="shared" si="63"/>
        <v>0</v>
      </c>
      <c r="CU61" s="7">
        <f t="shared" si="64"/>
        <v>0</v>
      </c>
      <c r="CV61" s="93">
        <f t="shared" si="65"/>
        <v>0</v>
      </c>
      <c r="CW61" s="71">
        <f t="shared" si="66"/>
        <v>0</v>
      </c>
      <c r="CX61" s="16">
        <v>1894</v>
      </c>
      <c r="CY61" s="7">
        <f t="shared" si="67"/>
        <v>0.45984468574707188</v>
      </c>
      <c r="CZ61" s="7">
        <f t="shared" si="68"/>
        <v>0.45984468574707188</v>
      </c>
      <c r="DA61" s="7">
        <f t="shared" si="69"/>
        <v>0.45984468574707188</v>
      </c>
      <c r="DB61" s="92">
        <f t="shared" si="70"/>
        <v>0.45984468574707177</v>
      </c>
      <c r="DC61" s="93">
        <f t="shared" si="31"/>
        <v>0</v>
      </c>
      <c r="DD61" s="7">
        <f t="shared" si="71"/>
        <v>0.10604912373664221</v>
      </c>
      <c r="DE61" s="7">
        <f t="shared" si="72"/>
        <v>0.10960400247389303</v>
      </c>
      <c r="DF61" s="7">
        <f t="shared" si="73"/>
        <v>9.8865185993648658E-2</v>
      </c>
      <c r="DG61" s="7">
        <f t="shared" si="74"/>
        <v>8.6652906066859034E-2</v>
      </c>
      <c r="DH61" s="7">
        <f t="shared" si="75"/>
        <v>5.8673467476028897E-2</v>
      </c>
      <c r="DI61" s="71">
        <f t="shared" si="76"/>
        <v>0</v>
      </c>
      <c r="DJ61" s="16">
        <v>1894</v>
      </c>
      <c r="DK61" s="23">
        <f t="shared" si="77"/>
        <v>0.59346944919314903</v>
      </c>
      <c r="DL61" s="23">
        <f t="shared" si="78"/>
        <v>0.93225839601622895</v>
      </c>
      <c r="DM61" s="23">
        <f t="shared" si="79"/>
        <v>0.59346944919314903</v>
      </c>
      <c r="DN61" s="23">
        <f t="shared" si="80"/>
        <v>0.93225839601622895</v>
      </c>
    </row>
    <row r="62" spans="1:118">
      <c r="A62" s="16">
        <v>1895</v>
      </c>
      <c r="B62" s="9">
        <v>9265.2582810131316</v>
      </c>
      <c r="C62" s="9">
        <v>0</v>
      </c>
      <c r="D62" s="9">
        <v>0</v>
      </c>
      <c r="E62" s="9">
        <v>0</v>
      </c>
      <c r="F62" s="9">
        <v>0</v>
      </c>
      <c r="G62" s="9">
        <v>9265.2582810131316</v>
      </c>
      <c r="H62" s="9">
        <v>0</v>
      </c>
      <c r="I62" s="9">
        <v>0</v>
      </c>
      <c r="J62" s="9">
        <v>1370141.7212177473</v>
      </c>
      <c r="K62" s="9">
        <v>2783171</v>
      </c>
      <c r="L62" s="9">
        <f t="shared" si="33"/>
        <v>492295.19897187321</v>
      </c>
      <c r="M62" s="40">
        <v>432.95</v>
      </c>
      <c r="N62" s="40">
        <f t="shared" si="34"/>
        <v>444.80714534253116</v>
      </c>
      <c r="O62" s="27">
        <f t="shared" si="105"/>
        <v>3329.0294707055846</v>
      </c>
      <c r="P62" s="27">
        <f t="shared" si="82"/>
        <v>0.6762262718909402</v>
      </c>
      <c r="Q62" s="19">
        <v>1895</v>
      </c>
      <c r="R62" s="7">
        <f t="shared" si="83"/>
        <v>0.6762262718909402</v>
      </c>
      <c r="S62" s="7">
        <f t="shared" si="84"/>
        <v>0</v>
      </c>
      <c r="T62" s="7">
        <f t="shared" si="85"/>
        <v>0</v>
      </c>
      <c r="U62" s="7">
        <f t="shared" si="86"/>
        <v>0</v>
      </c>
      <c r="V62" s="7">
        <v>0</v>
      </c>
      <c r="W62" s="7"/>
      <c r="X62" s="7">
        <f t="shared" si="87"/>
        <v>0.6762262718909402</v>
      </c>
      <c r="Y62" s="7">
        <f t="shared" si="88"/>
        <v>0</v>
      </c>
      <c r="Z62" s="7">
        <f t="shared" si="89"/>
        <v>0</v>
      </c>
      <c r="AA62" s="71">
        <f t="shared" si="36"/>
        <v>0</v>
      </c>
      <c r="AB62" s="16">
        <v>1895</v>
      </c>
      <c r="AC62" s="9">
        <f t="shared" si="106"/>
        <v>0</v>
      </c>
      <c r="AD62" s="9">
        <f t="shared" si="106"/>
        <v>0</v>
      </c>
      <c r="AE62" s="9">
        <f t="shared" si="106"/>
        <v>0</v>
      </c>
      <c r="AF62" s="9">
        <f t="shared" si="106"/>
        <v>0</v>
      </c>
      <c r="AG62" s="9">
        <f t="shared" si="106"/>
        <v>0</v>
      </c>
      <c r="AH62" s="9">
        <f t="shared" si="107"/>
        <v>0</v>
      </c>
      <c r="AI62" s="9">
        <f t="shared" si="107"/>
        <v>0</v>
      </c>
      <c r="AJ62" s="9">
        <f t="shared" si="107"/>
        <v>0</v>
      </c>
      <c r="AK62" s="9">
        <f t="shared" si="107"/>
        <v>0</v>
      </c>
      <c r="AL62" s="9">
        <f t="shared" si="107"/>
        <v>0</v>
      </c>
      <c r="AM62" s="27">
        <f t="shared" si="108"/>
        <v>0</v>
      </c>
      <c r="AN62" s="27">
        <f t="shared" si="108"/>
        <v>0</v>
      </c>
      <c r="AO62" s="27">
        <f t="shared" si="108"/>
        <v>0</v>
      </c>
      <c r="AP62" s="27">
        <f t="shared" si="108"/>
        <v>0</v>
      </c>
      <c r="AQ62" s="27">
        <f t="shared" si="108"/>
        <v>0</v>
      </c>
      <c r="AR62" s="19">
        <v>1895</v>
      </c>
      <c r="AS62" s="27">
        <f t="shared" si="81"/>
        <v>2136.7486726497796</v>
      </c>
      <c r="AT62" s="27">
        <f t="shared" si="81"/>
        <v>2208.3747470161729</v>
      </c>
      <c r="AU62" s="27">
        <f t="shared" si="81"/>
        <v>1992.0018902542893</v>
      </c>
      <c r="AV62" s="27">
        <f t="shared" si="81"/>
        <v>1745.940706491966</v>
      </c>
      <c r="AW62" s="27">
        <f t="shared" si="81"/>
        <v>1182.1922646009248</v>
      </c>
      <c r="AX62" s="157">
        <f t="shared" si="41"/>
        <v>9265.2582810131335</v>
      </c>
      <c r="AY62" s="27">
        <f t="shared" si="109"/>
        <v>0</v>
      </c>
      <c r="AZ62" s="27">
        <f t="shared" si="109"/>
        <v>0</v>
      </c>
      <c r="BA62" s="27">
        <f t="shared" si="109"/>
        <v>0</v>
      </c>
      <c r="BB62" s="27">
        <f t="shared" si="109"/>
        <v>0</v>
      </c>
      <c r="BC62" s="27">
        <f t="shared" si="109"/>
        <v>0</v>
      </c>
      <c r="BD62" s="27">
        <f t="shared" si="110"/>
        <v>0</v>
      </c>
      <c r="BE62" s="27">
        <f t="shared" si="110"/>
        <v>0</v>
      </c>
      <c r="BF62" s="27">
        <f t="shared" si="110"/>
        <v>0</v>
      </c>
      <c r="BG62" s="27">
        <f t="shared" si="110"/>
        <v>0</v>
      </c>
      <c r="BH62" s="27">
        <f t="shared" si="110"/>
        <v>0</v>
      </c>
      <c r="BI62" s="4"/>
      <c r="BJ62" s="7">
        <f t="shared" si="90"/>
        <v>0</v>
      </c>
      <c r="BK62" s="7">
        <f t="shared" si="91"/>
        <v>0</v>
      </c>
      <c r="BL62" s="7">
        <f t="shared" si="92"/>
        <v>0</v>
      </c>
      <c r="BM62" s="7">
        <f t="shared" si="93"/>
        <v>0</v>
      </c>
      <c r="BN62" s="7">
        <f t="shared" si="94"/>
        <v>0</v>
      </c>
      <c r="BO62" s="71">
        <f t="shared" si="44"/>
        <v>0</v>
      </c>
      <c r="BP62" s="7">
        <f t="shared" si="95"/>
        <v>0</v>
      </c>
      <c r="BQ62" s="7">
        <f t="shared" si="96"/>
        <v>0</v>
      </c>
      <c r="BR62" s="7">
        <f t="shared" si="97"/>
        <v>0</v>
      </c>
      <c r="BS62" s="7">
        <f t="shared" si="98"/>
        <v>0</v>
      </c>
      <c r="BT62" s="7">
        <f t="shared" si="99"/>
        <v>0</v>
      </c>
      <c r="BU62" s="7">
        <f t="shared" si="100"/>
        <v>0</v>
      </c>
      <c r="BV62" s="7">
        <f t="shared" si="101"/>
        <v>0</v>
      </c>
      <c r="BW62" s="7">
        <f t="shared" si="102"/>
        <v>0</v>
      </c>
      <c r="BX62" s="7">
        <f t="shared" si="103"/>
        <v>0</v>
      </c>
      <c r="BY62" s="7">
        <f t="shared" si="104"/>
        <v>0</v>
      </c>
      <c r="BZ62" s="180"/>
      <c r="CA62" s="7">
        <f t="shared" si="45"/>
        <v>0.15595092387601273</v>
      </c>
      <c r="CB62" s="7">
        <f t="shared" si="46"/>
        <v>0.16117856370751379</v>
      </c>
      <c r="CC62" s="7">
        <f t="shared" si="47"/>
        <v>0.14538655814990062</v>
      </c>
      <c r="CD62" s="7">
        <f t="shared" si="48"/>
        <v>0.12742774557220388</v>
      </c>
      <c r="CE62" s="7">
        <f t="shared" si="49"/>
        <v>8.6282480585309254E-2</v>
      </c>
      <c r="CF62" s="71">
        <f t="shared" si="29"/>
        <v>0</v>
      </c>
      <c r="CG62" s="174">
        <f t="shared" si="50"/>
        <v>0</v>
      </c>
      <c r="CH62" s="174">
        <f t="shared" si="51"/>
        <v>0</v>
      </c>
      <c r="CI62" s="174">
        <f t="shared" si="52"/>
        <v>0</v>
      </c>
      <c r="CJ62" s="174">
        <f t="shared" si="53"/>
        <v>0</v>
      </c>
      <c r="CK62" s="174">
        <f t="shared" si="54"/>
        <v>0</v>
      </c>
      <c r="CL62" s="71">
        <f t="shared" si="55"/>
        <v>0</v>
      </c>
      <c r="CM62" s="7">
        <f t="shared" si="56"/>
        <v>0</v>
      </c>
      <c r="CN62" s="7">
        <f t="shared" si="57"/>
        <v>0</v>
      </c>
      <c r="CO62" s="7">
        <f t="shared" si="58"/>
        <v>0</v>
      </c>
      <c r="CP62" s="7">
        <f t="shared" si="59"/>
        <v>0</v>
      </c>
      <c r="CQ62" s="7">
        <f t="shared" si="60"/>
        <v>0</v>
      </c>
      <c r="CR62" s="71">
        <f t="shared" si="61"/>
        <v>0</v>
      </c>
      <c r="CS62" s="7">
        <f t="shared" si="62"/>
        <v>0.67622627189094042</v>
      </c>
      <c r="CT62" s="7">
        <f t="shared" si="63"/>
        <v>0</v>
      </c>
      <c r="CU62" s="7">
        <f t="shared" si="64"/>
        <v>0</v>
      </c>
      <c r="CV62" s="93">
        <f t="shared" si="65"/>
        <v>0</v>
      </c>
      <c r="CW62" s="71">
        <f t="shared" si="66"/>
        <v>0</v>
      </c>
      <c r="CX62" s="16">
        <v>1895</v>
      </c>
      <c r="CY62" s="7">
        <f t="shared" si="67"/>
        <v>0.67622627189094042</v>
      </c>
      <c r="CZ62" s="7">
        <f t="shared" si="68"/>
        <v>0.67622627189094042</v>
      </c>
      <c r="DA62" s="7">
        <f t="shared" si="69"/>
        <v>0.67622627189094042</v>
      </c>
      <c r="DB62" s="92">
        <f t="shared" si="70"/>
        <v>0.6762262718909402</v>
      </c>
      <c r="DC62" s="93">
        <f t="shared" si="31"/>
        <v>0</v>
      </c>
      <c r="DD62" s="7">
        <f t="shared" si="71"/>
        <v>0.15595092387601273</v>
      </c>
      <c r="DE62" s="7">
        <f t="shared" si="72"/>
        <v>0.16117856370751379</v>
      </c>
      <c r="DF62" s="7">
        <f t="shared" si="73"/>
        <v>0.14538655814990062</v>
      </c>
      <c r="DG62" s="7">
        <f t="shared" si="74"/>
        <v>0.12742774557220388</v>
      </c>
      <c r="DH62" s="7">
        <f t="shared" si="75"/>
        <v>8.6282480585309254E-2</v>
      </c>
      <c r="DI62" s="71">
        <f t="shared" si="76"/>
        <v>0</v>
      </c>
      <c r="DJ62" s="16">
        <v>1895</v>
      </c>
      <c r="DK62" s="23">
        <f t="shared" si="77"/>
        <v>0.59346944919314903</v>
      </c>
      <c r="DL62" s="23">
        <f t="shared" si="78"/>
        <v>0.93225839601622873</v>
      </c>
      <c r="DM62" s="23">
        <f t="shared" si="79"/>
        <v>0.59346944919314903</v>
      </c>
      <c r="DN62" s="23">
        <f t="shared" si="80"/>
        <v>0.93225839601622873</v>
      </c>
    </row>
    <row r="63" spans="1:118">
      <c r="A63" s="16">
        <v>1896</v>
      </c>
      <c r="B63" s="9">
        <v>9380.0651408261128</v>
      </c>
      <c r="C63" s="9">
        <v>0</v>
      </c>
      <c r="D63" s="9">
        <v>0</v>
      </c>
      <c r="E63" s="9">
        <v>0</v>
      </c>
      <c r="F63" s="9">
        <v>0</v>
      </c>
      <c r="G63" s="9">
        <v>9380.0651408261128</v>
      </c>
      <c r="H63" s="9">
        <v>0</v>
      </c>
      <c r="I63" s="9">
        <v>0</v>
      </c>
      <c r="J63" s="9">
        <v>1377865.0051099516</v>
      </c>
      <c r="K63" s="9">
        <v>2818312</v>
      </c>
      <c r="L63" s="9">
        <f t="shared" si="33"/>
        <v>488897.25662380591</v>
      </c>
      <c r="M63" s="40">
        <v>430.46699999999998</v>
      </c>
      <c r="N63" s="40">
        <f t="shared" si="34"/>
        <v>442.2561437444586</v>
      </c>
      <c r="O63" s="27">
        <f t="shared" si="105"/>
        <v>3328.2564672847125</v>
      </c>
      <c r="P63" s="27">
        <f t="shared" si="82"/>
        <v>0.68076808003971312</v>
      </c>
      <c r="Q63" s="19">
        <v>1896</v>
      </c>
      <c r="R63" s="7">
        <f t="shared" si="83"/>
        <v>0.68076808003971312</v>
      </c>
      <c r="S63" s="7">
        <f t="shared" si="84"/>
        <v>0</v>
      </c>
      <c r="T63" s="7">
        <f t="shared" si="85"/>
        <v>0</v>
      </c>
      <c r="U63" s="7">
        <f t="shared" si="86"/>
        <v>0</v>
      </c>
      <c r="V63" s="7">
        <v>0</v>
      </c>
      <c r="W63" s="7"/>
      <c r="X63" s="7">
        <f t="shared" si="87"/>
        <v>0.68076808003971312</v>
      </c>
      <c r="Y63" s="7">
        <f t="shared" si="88"/>
        <v>0</v>
      </c>
      <c r="Z63" s="7">
        <f t="shared" si="89"/>
        <v>0</v>
      </c>
      <c r="AA63" s="71">
        <f t="shared" si="36"/>
        <v>0</v>
      </c>
      <c r="AB63" s="16">
        <v>1896</v>
      </c>
      <c r="AC63" s="9">
        <f t="shared" si="106"/>
        <v>0</v>
      </c>
      <c r="AD63" s="9">
        <f t="shared" si="106"/>
        <v>0</v>
      </c>
      <c r="AE63" s="9">
        <f t="shared" si="106"/>
        <v>0</v>
      </c>
      <c r="AF63" s="9">
        <f t="shared" si="106"/>
        <v>0</v>
      </c>
      <c r="AG63" s="9">
        <f t="shared" si="106"/>
        <v>0</v>
      </c>
      <c r="AH63" s="9">
        <f t="shared" si="107"/>
        <v>0</v>
      </c>
      <c r="AI63" s="9">
        <f t="shared" si="107"/>
        <v>0</v>
      </c>
      <c r="AJ63" s="9">
        <f t="shared" si="107"/>
        <v>0</v>
      </c>
      <c r="AK63" s="9">
        <f t="shared" si="107"/>
        <v>0</v>
      </c>
      <c r="AL63" s="9">
        <f t="shared" si="107"/>
        <v>0</v>
      </c>
      <c r="AM63" s="27">
        <f t="shared" si="108"/>
        <v>0</v>
      </c>
      <c r="AN63" s="27">
        <f t="shared" si="108"/>
        <v>0</v>
      </c>
      <c r="AO63" s="27">
        <f t="shared" si="108"/>
        <v>0</v>
      </c>
      <c r="AP63" s="27">
        <f t="shared" si="108"/>
        <v>0</v>
      </c>
      <c r="AQ63" s="27">
        <f t="shared" si="108"/>
        <v>0</v>
      </c>
      <c r="AR63" s="19">
        <v>1896</v>
      </c>
      <c r="AS63" s="27">
        <f t="shared" si="81"/>
        <v>2163.2253663237366</v>
      </c>
      <c r="AT63" s="27">
        <f t="shared" si="81"/>
        <v>2235.7389674518595</v>
      </c>
      <c r="AU63" s="27">
        <f t="shared" si="81"/>
        <v>2016.6850102305855</v>
      </c>
      <c r="AV63" s="27">
        <f t="shared" si="81"/>
        <v>1767.5748546023069</v>
      </c>
      <c r="AW63" s="27">
        <f t="shared" si="81"/>
        <v>1196.8409422176255</v>
      </c>
      <c r="AX63" s="157">
        <f t="shared" si="41"/>
        <v>9380.0651408261147</v>
      </c>
      <c r="AY63" s="27">
        <f t="shared" si="109"/>
        <v>0</v>
      </c>
      <c r="AZ63" s="27">
        <f t="shared" si="109"/>
        <v>0</v>
      </c>
      <c r="BA63" s="27">
        <f t="shared" si="109"/>
        <v>0</v>
      </c>
      <c r="BB63" s="27">
        <f t="shared" si="109"/>
        <v>0</v>
      </c>
      <c r="BC63" s="27">
        <f t="shared" si="109"/>
        <v>0</v>
      </c>
      <c r="BD63" s="27">
        <f t="shared" si="110"/>
        <v>0</v>
      </c>
      <c r="BE63" s="27">
        <f t="shared" si="110"/>
        <v>0</v>
      </c>
      <c r="BF63" s="27">
        <f t="shared" si="110"/>
        <v>0</v>
      </c>
      <c r="BG63" s="27">
        <f t="shared" si="110"/>
        <v>0</v>
      </c>
      <c r="BH63" s="27">
        <f t="shared" si="110"/>
        <v>0</v>
      </c>
      <c r="BI63" s="4"/>
      <c r="BJ63" s="7">
        <f t="shared" si="90"/>
        <v>0</v>
      </c>
      <c r="BK63" s="7">
        <f t="shared" si="91"/>
        <v>0</v>
      </c>
      <c r="BL63" s="7">
        <f t="shared" si="92"/>
        <v>0</v>
      </c>
      <c r="BM63" s="7">
        <f t="shared" si="93"/>
        <v>0</v>
      </c>
      <c r="BN63" s="7">
        <f t="shared" si="94"/>
        <v>0</v>
      </c>
      <c r="BO63" s="71">
        <f t="shared" si="44"/>
        <v>0</v>
      </c>
      <c r="BP63" s="7">
        <f t="shared" si="95"/>
        <v>0</v>
      </c>
      <c r="BQ63" s="7">
        <f t="shared" si="96"/>
        <v>0</v>
      </c>
      <c r="BR63" s="7">
        <f t="shared" si="97"/>
        <v>0</v>
      </c>
      <c r="BS63" s="7">
        <f t="shared" si="98"/>
        <v>0</v>
      </c>
      <c r="BT63" s="7">
        <f t="shared" si="99"/>
        <v>0</v>
      </c>
      <c r="BU63" s="7">
        <f t="shared" si="100"/>
        <v>0</v>
      </c>
      <c r="BV63" s="7">
        <f t="shared" si="101"/>
        <v>0</v>
      </c>
      <c r="BW63" s="7">
        <f t="shared" si="102"/>
        <v>0</v>
      </c>
      <c r="BX63" s="7">
        <f t="shared" si="103"/>
        <v>0</v>
      </c>
      <c r="BY63" s="7">
        <f t="shared" si="104"/>
        <v>0</v>
      </c>
      <c r="BZ63" s="180"/>
      <c r="CA63" s="7">
        <f t="shared" si="45"/>
        <v>0.15699835312611879</v>
      </c>
      <c r="CB63" s="7">
        <f t="shared" si="46"/>
        <v>0.16226110389337095</v>
      </c>
      <c r="CC63" s="7">
        <f t="shared" si="47"/>
        <v>0.14636303286254498</v>
      </c>
      <c r="CD63" s="7">
        <f t="shared" si="48"/>
        <v>0.12828360166250519</v>
      </c>
      <c r="CE63" s="7">
        <f t="shared" si="49"/>
        <v>8.6861988495173334E-2</v>
      </c>
      <c r="CF63" s="71">
        <f t="shared" si="29"/>
        <v>0</v>
      </c>
      <c r="CG63" s="174">
        <f t="shared" si="50"/>
        <v>0</v>
      </c>
      <c r="CH63" s="174">
        <f t="shared" si="51"/>
        <v>0</v>
      </c>
      <c r="CI63" s="174">
        <f t="shared" si="52"/>
        <v>0</v>
      </c>
      <c r="CJ63" s="174">
        <f t="shared" si="53"/>
        <v>0</v>
      </c>
      <c r="CK63" s="174">
        <f t="shared" si="54"/>
        <v>0</v>
      </c>
      <c r="CL63" s="71">
        <f t="shared" si="55"/>
        <v>0</v>
      </c>
      <c r="CM63" s="7">
        <f t="shared" si="56"/>
        <v>0</v>
      </c>
      <c r="CN63" s="7">
        <f t="shared" si="57"/>
        <v>0</v>
      </c>
      <c r="CO63" s="7">
        <f t="shared" si="58"/>
        <v>0</v>
      </c>
      <c r="CP63" s="7">
        <f t="shared" si="59"/>
        <v>0</v>
      </c>
      <c r="CQ63" s="7">
        <f t="shared" si="60"/>
        <v>0</v>
      </c>
      <c r="CR63" s="71">
        <f t="shared" si="61"/>
        <v>0</v>
      </c>
      <c r="CS63" s="7">
        <f t="shared" si="62"/>
        <v>0.68076808003971334</v>
      </c>
      <c r="CT63" s="7">
        <f t="shared" si="63"/>
        <v>0</v>
      </c>
      <c r="CU63" s="7">
        <f t="shared" si="64"/>
        <v>0</v>
      </c>
      <c r="CV63" s="93">
        <f t="shared" si="65"/>
        <v>0</v>
      </c>
      <c r="CW63" s="71">
        <f t="shared" si="66"/>
        <v>0</v>
      </c>
      <c r="CX63" s="16">
        <v>1896</v>
      </c>
      <c r="CY63" s="7">
        <f t="shared" si="67"/>
        <v>0.68076808003971334</v>
      </c>
      <c r="CZ63" s="7">
        <f t="shared" si="68"/>
        <v>0.68076808003971334</v>
      </c>
      <c r="DA63" s="7">
        <f t="shared" si="69"/>
        <v>0.68076808003971334</v>
      </c>
      <c r="DB63" s="92">
        <f t="shared" si="70"/>
        <v>0.68076808003971312</v>
      </c>
      <c r="DC63" s="93">
        <f t="shared" si="31"/>
        <v>0</v>
      </c>
      <c r="DD63" s="7">
        <f t="shared" si="71"/>
        <v>0.15699835312611879</v>
      </c>
      <c r="DE63" s="7">
        <f t="shared" si="72"/>
        <v>0.16226110389337095</v>
      </c>
      <c r="DF63" s="7">
        <f t="shared" si="73"/>
        <v>0.14636303286254498</v>
      </c>
      <c r="DG63" s="7">
        <f t="shared" si="74"/>
        <v>0.12828360166250519</v>
      </c>
      <c r="DH63" s="7">
        <f t="shared" si="75"/>
        <v>8.6861988495173334E-2</v>
      </c>
      <c r="DI63" s="71">
        <f t="shared" si="76"/>
        <v>0</v>
      </c>
      <c r="DJ63" s="16">
        <v>1896</v>
      </c>
      <c r="DK63" s="23">
        <f t="shared" si="77"/>
        <v>0.59346944919314892</v>
      </c>
      <c r="DL63" s="23">
        <f t="shared" si="78"/>
        <v>0.93225839601622884</v>
      </c>
      <c r="DM63" s="23">
        <f t="shared" si="79"/>
        <v>0.59346944919314892</v>
      </c>
      <c r="DN63" s="23">
        <f t="shared" si="80"/>
        <v>0.93225839601622884</v>
      </c>
    </row>
    <row r="64" spans="1:118">
      <c r="A64" s="16">
        <v>1897</v>
      </c>
      <c r="B64" s="9">
        <v>9070.3193501114019</v>
      </c>
      <c r="C64" s="9">
        <v>0</v>
      </c>
      <c r="D64" s="9">
        <v>0</v>
      </c>
      <c r="E64" s="9">
        <v>0</v>
      </c>
      <c r="F64" s="9">
        <v>0</v>
      </c>
      <c r="G64" s="9">
        <v>9070.3193501114019</v>
      </c>
      <c r="H64" s="9">
        <v>0</v>
      </c>
      <c r="I64" s="9">
        <v>0</v>
      </c>
      <c r="J64" s="9">
        <v>1347339.0460906532</v>
      </c>
      <c r="K64" s="9">
        <v>2853462</v>
      </c>
      <c r="L64" s="9">
        <f t="shared" si="33"/>
        <v>472176.97172440111</v>
      </c>
      <c r="M64" s="40">
        <v>416.25400000000002</v>
      </c>
      <c r="N64" s="40">
        <f t="shared" si="34"/>
        <v>427.65389416193551</v>
      </c>
      <c r="O64" s="27">
        <f t="shared" si="105"/>
        <v>3178.7069006390843</v>
      </c>
      <c r="P64" s="27">
        <f t="shared" si="82"/>
        <v>0.67320244124366624</v>
      </c>
      <c r="Q64" s="19">
        <v>1897</v>
      </c>
      <c r="R64" s="7">
        <f t="shared" si="83"/>
        <v>0.67320244124366624</v>
      </c>
      <c r="S64" s="7">
        <f t="shared" si="84"/>
        <v>0</v>
      </c>
      <c r="T64" s="7">
        <f t="shared" si="85"/>
        <v>0</v>
      </c>
      <c r="U64" s="7">
        <f t="shared" si="86"/>
        <v>0</v>
      </c>
      <c r="V64" s="7">
        <v>0</v>
      </c>
      <c r="W64" s="7"/>
      <c r="X64" s="7">
        <f t="shared" si="87"/>
        <v>0.67320244124366624</v>
      </c>
      <c r="Y64" s="7">
        <f t="shared" si="88"/>
        <v>0</v>
      </c>
      <c r="Z64" s="7">
        <f t="shared" si="89"/>
        <v>0</v>
      </c>
      <c r="AA64" s="71">
        <f t="shared" si="36"/>
        <v>0</v>
      </c>
      <c r="AB64" s="16">
        <v>1897</v>
      </c>
      <c r="AC64" s="9">
        <f t="shared" si="106"/>
        <v>0</v>
      </c>
      <c r="AD64" s="9">
        <f t="shared" si="106"/>
        <v>0</v>
      </c>
      <c r="AE64" s="9">
        <f t="shared" si="106"/>
        <v>0</v>
      </c>
      <c r="AF64" s="9">
        <f t="shared" si="106"/>
        <v>0</v>
      </c>
      <c r="AG64" s="9">
        <f t="shared" si="106"/>
        <v>0</v>
      </c>
      <c r="AH64" s="9">
        <f t="shared" si="107"/>
        <v>0</v>
      </c>
      <c r="AI64" s="9">
        <f t="shared" si="107"/>
        <v>0</v>
      </c>
      <c r="AJ64" s="9">
        <f t="shared" si="107"/>
        <v>0</v>
      </c>
      <c r="AK64" s="9">
        <f t="shared" si="107"/>
        <v>0</v>
      </c>
      <c r="AL64" s="9">
        <f t="shared" si="107"/>
        <v>0</v>
      </c>
      <c r="AM64" s="27">
        <f t="shared" si="108"/>
        <v>0</v>
      </c>
      <c r="AN64" s="27">
        <f t="shared" si="108"/>
        <v>0</v>
      </c>
      <c r="AO64" s="27">
        <f t="shared" si="108"/>
        <v>0</v>
      </c>
      <c r="AP64" s="27">
        <f t="shared" si="108"/>
        <v>0</v>
      </c>
      <c r="AQ64" s="27">
        <f t="shared" si="108"/>
        <v>0</v>
      </c>
      <c r="AR64" s="19">
        <v>1897</v>
      </c>
      <c r="AS64" s="27">
        <f t="shared" si="81"/>
        <v>2091.7919656461954</v>
      </c>
      <c r="AT64" s="27">
        <f t="shared" si="81"/>
        <v>2161.9110436679443</v>
      </c>
      <c r="AU64" s="27">
        <f t="shared" si="81"/>
        <v>1950.0906226929565</v>
      </c>
      <c r="AV64" s="27">
        <f t="shared" si="81"/>
        <v>1709.2065103779926</v>
      </c>
      <c r="AW64" s="27">
        <f t="shared" si="81"/>
        <v>1157.3192077263138</v>
      </c>
      <c r="AX64" s="157">
        <f t="shared" si="41"/>
        <v>9070.3193501114038</v>
      </c>
      <c r="AY64" s="27">
        <f t="shared" si="109"/>
        <v>0</v>
      </c>
      <c r="AZ64" s="27">
        <f t="shared" si="109"/>
        <v>0</v>
      </c>
      <c r="BA64" s="27">
        <f t="shared" si="109"/>
        <v>0</v>
      </c>
      <c r="BB64" s="27">
        <f t="shared" si="109"/>
        <v>0</v>
      </c>
      <c r="BC64" s="27">
        <f t="shared" si="109"/>
        <v>0</v>
      </c>
      <c r="BD64" s="27">
        <f t="shared" si="110"/>
        <v>0</v>
      </c>
      <c r="BE64" s="27">
        <f t="shared" si="110"/>
        <v>0</v>
      </c>
      <c r="BF64" s="27">
        <f t="shared" si="110"/>
        <v>0</v>
      </c>
      <c r="BG64" s="27">
        <f t="shared" si="110"/>
        <v>0</v>
      </c>
      <c r="BH64" s="27">
        <f t="shared" si="110"/>
        <v>0</v>
      </c>
      <c r="BI64" s="4"/>
      <c r="BJ64" s="7">
        <f t="shared" si="90"/>
        <v>0</v>
      </c>
      <c r="BK64" s="7">
        <f t="shared" si="91"/>
        <v>0</v>
      </c>
      <c r="BL64" s="7">
        <f t="shared" si="92"/>
        <v>0</v>
      </c>
      <c r="BM64" s="7">
        <f t="shared" si="93"/>
        <v>0</v>
      </c>
      <c r="BN64" s="7">
        <f t="shared" si="94"/>
        <v>0</v>
      </c>
      <c r="BO64" s="71">
        <f t="shared" si="44"/>
        <v>0</v>
      </c>
      <c r="BP64" s="7">
        <f t="shared" si="95"/>
        <v>0</v>
      </c>
      <c r="BQ64" s="7">
        <f t="shared" si="96"/>
        <v>0</v>
      </c>
      <c r="BR64" s="7">
        <f t="shared" si="97"/>
        <v>0</v>
      </c>
      <c r="BS64" s="7">
        <f t="shared" si="98"/>
        <v>0</v>
      </c>
      <c r="BT64" s="7">
        <f t="shared" si="99"/>
        <v>0</v>
      </c>
      <c r="BU64" s="7">
        <f t="shared" si="100"/>
        <v>0</v>
      </c>
      <c r="BV64" s="7">
        <f t="shared" si="101"/>
        <v>0</v>
      </c>
      <c r="BW64" s="7">
        <f t="shared" si="102"/>
        <v>0</v>
      </c>
      <c r="BX64" s="7">
        <f t="shared" si="103"/>
        <v>0</v>
      </c>
      <c r="BY64" s="7">
        <f t="shared" si="104"/>
        <v>0</v>
      </c>
      <c r="BZ64" s="180"/>
      <c r="CA64" s="7">
        <f t="shared" si="45"/>
        <v>0.15525356974664958</v>
      </c>
      <c r="CB64" s="7">
        <f t="shared" si="46"/>
        <v>0.160457833530528</v>
      </c>
      <c r="CC64" s="7">
        <f t="shared" si="47"/>
        <v>0.14473644390780524</v>
      </c>
      <c r="CD64" s="7">
        <f t="shared" si="48"/>
        <v>0.12685793641454313</v>
      </c>
      <c r="CE64" s="7">
        <f t="shared" si="49"/>
        <v>8.5896657644140284E-2</v>
      </c>
      <c r="CF64" s="71">
        <f t="shared" si="29"/>
        <v>0</v>
      </c>
      <c r="CG64" s="174">
        <f t="shared" si="50"/>
        <v>0</v>
      </c>
      <c r="CH64" s="174">
        <f t="shared" si="51"/>
        <v>0</v>
      </c>
      <c r="CI64" s="174">
        <f t="shared" si="52"/>
        <v>0</v>
      </c>
      <c r="CJ64" s="174">
        <f t="shared" si="53"/>
        <v>0</v>
      </c>
      <c r="CK64" s="174">
        <f t="shared" si="54"/>
        <v>0</v>
      </c>
      <c r="CL64" s="71">
        <f t="shared" si="55"/>
        <v>0</v>
      </c>
      <c r="CM64" s="7">
        <f t="shared" si="56"/>
        <v>0</v>
      </c>
      <c r="CN64" s="7">
        <f t="shared" si="57"/>
        <v>0</v>
      </c>
      <c r="CO64" s="7">
        <f t="shared" si="58"/>
        <v>0</v>
      </c>
      <c r="CP64" s="7">
        <f t="shared" si="59"/>
        <v>0</v>
      </c>
      <c r="CQ64" s="7">
        <f t="shared" si="60"/>
        <v>0</v>
      </c>
      <c r="CR64" s="71">
        <f t="shared" si="61"/>
        <v>0</v>
      </c>
      <c r="CS64" s="7">
        <f t="shared" si="62"/>
        <v>0.67320244124366635</v>
      </c>
      <c r="CT64" s="7">
        <f t="shared" si="63"/>
        <v>0</v>
      </c>
      <c r="CU64" s="7">
        <f t="shared" si="64"/>
        <v>0</v>
      </c>
      <c r="CV64" s="93">
        <f t="shared" si="65"/>
        <v>0</v>
      </c>
      <c r="CW64" s="71">
        <f t="shared" si="66"/>
        <v>0</v>
      </c>
      <c r="CX64" s="16">
        <v>1897</v>
      </c>
      <c r="CY64" s="7">
        <f t="shared" si="67"/>
        <v>0.67320244124366635</v>
      </c>
      <c r="CZ64" s="7">
        <f t="shared" si="68"/>
        <v>0.67320244124366635</v>
      </c>
      <c r="DA64" s="7">
        <f t="shared" si="69"/>
        <v>0.67320244124366635</v>
      </c>
      <c r="DB64" s="92">
        <f t="shared" si="70"/>
        <v>0.67320244124366624</v>
      </c>
      <c r="DC64" s="93">
        <f t="shared" si="31"/>
        <v>0</v>
      </c>
      <c r="DD64" s="7">
        <f t="shared" si="71"/>
        <v>0.15525356974664958</v>
      </c>
      <c r="DE64" s="7">
        <f t="shared" si="72"/>
        <v>0.160457833530528</v>
      </c>
      <c r="DF64" s="7">
        <f t="shared" si="73"/>
        <v>0.14473644390780524</v>
      </c>
      <c r="DG64" s="7">
        <f t="shared" si="74"/>
        <v>0.12685793641454313</v>
      </c>
      <c r="DH64" s="7">
        <f t="shared" si="75"/>
        <v>8.5896657644140284E-2</v>
      </c>
      <c r="DI64" s="71">
        <f t="shared" si="76"/>
        <v>0</v>
      </c>
      <c r="DJ64" s="16">
        <v>1897</v>
      </c>
      <c r="DK64" s="23">
        <f t="shared" si="77"/>
        <v>0.59346944919314903</v>
      </c>
      <c r="DL64" s="23">
        <f t="shared" si="78"/>
        <v>0.93225839601622873</v>
      </c>
      <c r="DM64" s="23">
        <f t="shared" si="79"/>
        <v>0.59346944919314903</v>
      </c>
      <c r="DN64" s="23">
        <f t="shared" si="80"/>
        <v>0.93225839601622873</v>
      </c>
    </row>
    <row r="65" spans="1:118">
      <c r="A65" s="16">
        <v>1898</v>
      </c>
      <c r="B65" s="9">
        <v>8019.7346040323227</v>
      </c>
      <c r="C65" s="9">
        <v>0</v>
      </c>
      <c r="D65" s="9">
        <v>0</v>
      </c>
      <c r="E65" s="9">
        <v>0</v>
      </c>
      <c r="F65" s="9">
        <v>0</v>
      </c>
      <c r="G65" s="9">
        <v>8019.7346040323227</v>
      </c>
      <c r="H65" s="9">
        <v>0</v>
      </c>
      <c r="I65" s="9">
        <v>0</v>
      </c>
      <c r="J65" s="9">
        <v>1510653.8480826342</v>
      </c>
      <c r="K65" s="9">
        <v>2888620</v>
      </c>
      <c r="L65" s="9">
        <f t="shared" si="33"/>
        <v>522967.31590954645</v>
      </c>
      <c r="M65" s="40">
        <v>461.613</v>
      </c>
      <c r="N65" s="40">
        <f t="shared" si="34"/>
        <v>474.25513519575429</v>
      </c>
      <c r="O65" s="27">
        <f t="shared" si="105"/>
        <v>2776.3203896782279</v>
      </c>
      <c r="P65" s="27">
        <f t="shared" si="82"/>
        <v>0.53087837522879266</v>
      </c>
      <c r="Q65" s="19">
        <v>1898</v>
      </c>
      <c r="R65" s="7">
        <f t="shared" si="83"/>
        <v>0.53087837522879266</v>
      </c>
      <c r="S65" s="7">
        <f t="shared" si="84"/>
        <v>0</v>
      </c>
      <c r="T65" s="7">
        <f t="shared" si="85"/>
        <v>0</v>
      </c>
      <c r="U65" s="7">
        <f t="shared" si="86"/>
        <v>0</v>
      </c>
      <c r="V65" s="7">
        <v>0</v>
      </c>
      <c r="W65" s="7"/>
      <c r="X65" s="7">
        <f t="shared" si="87"/>
        <v>0.53087837522879266</v>
      </c>
      <c r="Y65" s="7">
        <f t="shared" si="88"/>
        <v>0</v>
      </c>
      <c r="Z65" s="7">
        <f t="shared" si="89"/>
        <v>0</v>
      </c>
      <c r="AA65" s="71">
        <f t="shared" si="36"/>
        <v>0</v>
      </c>
      <c r="AB65" s="16">
        <v>1898</v>
      </c>
      <c r="AC65" s="9">
        <f t="shared" si="106"/>
        <v>0</v>
      </c>
      <c r="AD65" s="9">
        <f t="shared" si="106"/>
        <v>0</v>
      </c>
      <c r="AE65" s="9">
        <f t="shared" si="106"/>
        <v>0</v>
      </c>
      <c r="AF65" s="9">
        <f t="shared" si="106"/>
        <v>0</v>
      </c>
      <c r="AG65" s="9">
        <f t="shared" si="106"/>
        <v>0</v>
      </c>
      <c r="AH65" s="9">
        <f t="shared" si="107"/>
        <v>0</v>
      </c>
      <c r="AI65" s="9">
        <f t="shared" si="107"/>
        <v>0</v>
      </c>
      <c r="AJ65" s="9">
        <f t="shared" si="107"/>
        <v>0</v>
      </c>
      <c r="AK65" s="9">
        <f t="shared" si="107"/>
        <v>0</v>
      </c>
      <c r="AL65" s="9">
        <f t="shared" si="107"/>
        <v>0</v>
      </c>
      <c r="AM65" s="27">
        <f t="shared" si="108"/>
        <v>0</v>
      </c>
      <c r="AN65" s="27">
        <f t="shared" si="108"/>
        <v>0</v>
      </c>
      <c r="AO65" s="27">
        <f t="shared" si="108"/>
        <v>0</v>
      </c>
      <c r="AP65" s="27">
        <f t="shared" si="108"/>
        <v>0</v>
      </c>
      <c r="AQ65" s="27">
        <f t="shared" si="108"/>
        <v>0</v>
      </c>
      <c r="AR65" s="19">
        <v>1898</v>
      </c>
      <c r="AS65" s="27">
        <f t="shared" si="81"/>
        <v>1849.5067002380183</v>
      </c>
      <c r="AT65" s="27">
        <f t="shared" si="81"/>
        <v>1911.5041200319483</v>
      </c>
      <c r="AU65" s="27">
        <f t="shared" si="81"/>
        <v>1724.2181497851632</v>
      </c>
      <c r="AV65" s="27">
        <f t="shared" si="81"/>
        <v>1511.2348383353628</v>
      </c>
      <c r="AW65" s="27">
        <f t="shared" si="81"/>
        <v>1023.2707956418312</v>
      </c>
      <c r="AX65" s="157">
        <f t="shared" si="41"/>
        <v>8019.7346040323246</v>
      </c>
      <c r="AY65" s="27">
        <f t="shared" si="109"/>
        <v>0</v>
      </c>
      <c r="AZ65" s="27">
        <f t="shared" si="109"/>
        <v>0</v>
      </c>
      <c r="BA65" s="27">
        <f t="shared" si="109"/>
        <v>0</v>
      </c>
      <c r="BB65" s="27">
        <f t="shared" si="109"/>
        <v>0</v>
      </c>
      <c r="BC65" s="27">
        <f t="shared" si="109"/>
        <v>0</v>
      </c>
      <c r="BD65" s="27">
        <f t="shared" si="110"/>
        <v>0</v>
      </c>
      <c r="BE65" s="27">
        <f t="shared" si="110"/>
        <v>0</v>
      </c>
      <c r="BF65" s="27">
        <f t="shared" si="110"/>
        <v>0</v>
      </c>
      <c r="BG65" s="27">
        <f t="shared" si="110"/>
        <v>0</v>
      </c>
      <c r="BH65" s="27">
        <f t="shared" si="110"/>
        <v>0</v>
      </c>
      <c r="BI65" s="4"/>
      <c r="BJ65" s="7">
        <f t="shared" si="90"/>
        <v>0</v>
      </c>
      <c r="BK65" s="7">
        <f t="shared" si="91"/>
        <v>0</v>
      </c>
      <c r="BL65" s="7">
        <f t="shared" si="92"/>
        <v>0</v>
      </c>
      <c r="BM65" s="7">
        <f t="shared" si="93"/>
        <v>0</v>
      </c>
      <c r="BN65" s="7">
        <f t="shared" si="94"/>
        <v>0</v>
      </c>
      <c r="BO65" s="71">
        <f t="shared" si="44"/>
        <v>0</v>
      </c>
      <c r="BP65" s="7">
        <f t="shared" si="95"/>
        <v>0</v>
      </c>
      <c r="BQ65" s="7">
        <f t="shared" si="96"/>
        <v>0</v>
      </c>
      <c r="BR65" s="7">
        <f t="shared" si="97"/>
        <v>0</v>
      </c>
      <c r="BS65" s="7">
        <f t="shared" si="98"/>
        <v>0</v>
      </c>
      <c r="BT65" s="7">
        <f t="shared" si="99"/>
        <v>0</v>
      </c>
      <c r="BU65" s="7">
        <f t="shared" si="100"/>
        <v>0</v>
      </c>
      <c r="BV65" s="7">
        <f t="shared" si="101"/>
        <v>0</v>
      </c>
      <c r="BW65" s="7">
        <f t="shared" si="102"/>
        <v>0</v>
      </c>
      <c r="BX65" s="7">
        <f t="shared" si="103"/>
        <v>0</v>
      </c>
      <c r="BY65" s="7">
        <f t="shared" si="104"/>
        <v>0</v>
      </c>
      <c r="BZ65" s="180"/>
      <c r="CA65" s="7">
        <f t="shared" si="45"/>
        <v>0.12243087339865887</v>
      </c>
      <c r="CB65" s="7">
        <f t="shared" si="46"/>
        <v>0.1265348857025112</v>
      </c>
      <c r="CC65" s="7">
        <f t="shared" si="47"/>
        <v>0.1141372096574997</v>
      </c>
      <c r="CD65" s="7">
        <f t="shared" si="48"/>
        <v>0.10003845952224369</v>
      </c>
      <c r="CE65" s="7">
        <f t="shared" si="49"/>
        <v>6.7736946947879309E-2</v>
      </c>
      <c r="CF65" s="71">
        <f t="shared" si="29"/>
        <v>0</v>
      </c>
      <c r="CG65" s="174">
        <f t="shared" si="50"/>
        <v>0</v>
      </c>
      <c r="CH65" s="174">
        <f t="shared" si="51"/>
        <v>0</v>
      </c>
      <c r="CI65" s="174">
        <f t="shared" si="52"/>
        <v>0</v>
      </c>
      <c r="CJ65" s="174">
        <f t="shared" si="53"/>
        <v>0</v>
      </c>
      <c r="CK65" s="174">
        <f t="shared" si="54"/>
        <v>0</v>
      </c>
      <c r="CL65" s="71">
        <f t="shared" si="55"/>
        <v>0</v>
      </c>
      <c r="CM65" s="7">
        <f t="shared" si="56"/>
        <v>0</v>
      </c>
      <c r="CN65" s="7">
        <f t="shared" si="57"/>
        <v>0</v>
      </c>
      <c r="CO65" s="7">
        <f t="shared" si="58"/>
        <v>0</v>
      </c>
      <c r="CP65" s="7">
        <f t="shared" si="59"/>
        <v>0</v>
      </c>
      <c r="CQ65" s="7">
        <f t="shared" si="60"/>
        <v>0</v>
      </c>
      <c r="CR65" s="71">
        <f t="shared" si="61"/>
        <v>0</v>
      </c>
      <c r="CS65" s="7">
        <f t="shared" si="62"/>
        <v>0.53087837522879278</v>
      </c>
      <c r="CT65" s="7">
        <f t="shared" si="63"/>
        <v>0</v>
      </c>
      <c r="CU65" s="7">
        <f t="shared" si="64"/>
        <v>0</v>
      </c>
      <c r="CV65" s="93">
        <f t="shared" si="65"/>
        <v>0</v>
      </c>
      <c r="CW65" s="71">
        <f t="shared" si="66"/>
        <v>0</v>
      </c>
      <c r="CX65" s="16">
        <v>1898</v>
      </c>
      <c r="CY65" s="7">
        <f t="shared" si="67"/>
        <v>0.53087837522879278</v>
      </c>
      <c r="CZ65" s="7">
        <f t="shared" si="68"/>
        <v>0.53087837522879278</v>
      </c>
      <c r="DA65" s="7">
        <f t="shared" si="69"/>
        <v>0.53087837522879278</v>
      </c>
      <c r="DB65" s="92">
        <f t="shared" si="70"/>
        <v>0.53087837522879266</v>
      </c>
      <c r="DC65" s="93">
        <f t="shared" si="31"/>
        <v>0</v>
      </c>
      <c r="DD65" s="7">
        <f t="shared" si="71"/>
        <v>0.12243087339865887</v>
      </c>
      <c r="DE65" s="7">
        <f t="shared" si="72"/>
        <v>0.1265348857025112</v>
      </c>
      <c r="DF65" s="7">
        <f t="shared" si="73"/>
        <v>0.1141372096574997</v>
      </c>
      <c r="DG65" s="7">
        <f t="shared" si="74"/>
        <v>0.10003845952224369</v>
      </c>
      <c r="DH65" s="7">
        <f t="shared" si="75"/>
        <v>6.7736946947879309E-2</v>
      </c>
      <c r="DI65" s="71">
        <f t="shared" si="76"/>
        <v>0</v>
      </c>
      <c r="DJ65" s="16">
        <v>1898</v>
      </c>
      <c r="DK65" s="23">
        <f t="shared" si="77"/>
        <v>0.59346944919314892</v>
      </c>
      <c r="DL65" s="23">
        <f t="shared" si="78"/>
        <v>0.93225839601622884</v>
      </c>
      <c r="DM65" s="23">
        <f t="shared" si="79"/>
        <v>0.59346944919314892</v>
      </c>
      <c r="DN65" s="23">
        <f t="shared" si="80"/>
        <v>0.93225839601622884</v>
      </c>
    </row>
    <row r="66" spans="1:118">
      <c r="A66" s="16">
        <v>1899</v>
      </c>
      <c r="B66" s="9">
        <v>8314.4084589192717</v>
      </c>
      <c r="C66" s="9">
        <v>0</v>
      </c>
      <c r="D66" s="9">
        <v>0</v>
      </c>
      <c r="E66" s="9">
        <v>0</v>
      </c>
      <c r="F66" s="9">
        <v>0</v>
      </c>
      <c r="G66" s="9">
        <v>8314.4084589192717</v>
      </c>
      <c r="H66" s="9">
        <v>0</v>
      </c>
      <c r="I66" s="9">
        <v>0</v>
      </c>
      <c r="J66" s="9">
        <v>1520089.3199129959</v>
      </c>
      <c r="K66" s="9">
        <v>2923792</v>
      </c>
      <c r="L66" s="9">
        <f t="shared" si="33"/>
        <v>519903.37202954106</v>
      </c>
      <c r="M66" s="40">
        <v>459.512</v>
      </c>
      <c r="N66" s="40">
        <f t="shared" si="34"/>
        <v>472.09659538200066</v>
      </c>
      <c r="O66" s="27">
        <f t="shared" si="105"/>
        <v>2843.7072332502694</v>
      </c>
      <c r="P66" s="27">
        <f t="shared" si="82"/>
        <v>0.546968414947824</v>
      </c>
      <c r="Q66" s="19">
        <v>1899</v>
      </c>
      <c r="R66" s="7">
        <f t="shared" si="83"/>
        <v>0.546968414947824</v>
      </c>
      <c r="S66" s="7">
        <f t="shared" si="84"/>
        <v>0</v>
      </c>
      <c r="T66" s="7">
        <f t="shared" si="85"/>
        <v>0</v>
      </c>
      <c r="U66" s="7">
        <f t="shared" si="86"/>
        <v>0</v>
      </c>
      <c r="V66" s="7">
        <v>0</v>
      </c>
      <c r="W66" s="7"/>
      <c r="X66" s="7">
        <f t="shared" si="87"/>
        <v>0.546968414947824</v>
      </c>
      <c r="Y66" s="7">
        <f t="shared" si="88"/>
        <v>0</v>
      </c>
      <c r="Z66" s="7">
        <f t="shared" si="89"/>
        <v>0</v>
      </c>
      <c r="AA66" s="71">
        <f t="shared" si="36"/>
        <v>0</v>
      </c>
      <c r="AB66" s="16">
        <v>1899</v>
      </c>
      <c r="AC66" s="9">
        <f t="shared" si="106"/>
        <v>0</v>
      </c>
      <c r="AD66" s="9">
        <f t="shared" si="106"/>
        <v>0</v>
      </c>
      <c r="AE66" s="9">
        <f t="shared" si="106"/>
        <v>0</v>
      </c>
      <c r="AF66" s="9">
        <f t="shared" si="106"/>
        <v>0</v>
      </c>
      <c r="AG66" s="9">
        <f t="shared" si="106"/>
        <v>0</v>
      </c>
      <c r="AH66" s="9">
        <f t="shared" si="107"/>
        <v>0</v>
      </c>
      <c r="AI66" s="9">
        <f t="shared" si="107"/>
        <v>0</v>
      </c>
      <c r="AJ66" s="9">
        <f t="shared" si="107"/>
        <v>0</v>
      </c>
      <c r="AK66" s="9">
        <f t="shared" si="107"/>
        <v>0</v>
      </c>
      <c r="AL66" s="9">
        <f t="shared" si="107"/>
        <v>0</v>
      </c>
      <c r="AM66" s="27">
        <f t="shared" si="108"/>
        <v>0</v>
      </c>
      <c r="AN66" s="27">
        <f t="shared" si="108"/>
        <v>0</v>
      </c>
      <c r="AO66" s="27">
        <f t="shared" si="108"/>
        <v>0</v>
      </c>
      <c r="AP66" s="27">
        <f t="shared" si="108"/>
        <v>0</v>
      </c>
      <c r="AQ66" s="27">
        <f t="shared" si="108"/>
        <v>0</v>
      </c>
      <c r="AR66" s="19">
        <v>1899</v>
      </c>
      <c r="AS66" s="27">
        <f t="shared" si="81"/>
        <v>1917.4642195210567</v>
      </c>
      <c r="AT66" s="27">
        <f t="shared" si="81"/>
        <v>1981.7396472024966</v>
      </c>
      <c r="AU66" s="27">
        <f t="shared" si="81"/>
        <v>1787.5721177092105</v>
      </c>
      <c r="AV66" s="27">
        <f t="shared" si="81"/>
        <v>1566.7630343965927</v>
      </c>
      <c r="AW66" s="27">
        <f t="shared" si="81"/>
        <v>1060.869440089916</v>
      </c>
      <c r="AX66" s="157">
        <f t="shared" si="41"/>
        <v>8314.4084589192735</v>
      </c>
      <c r="AY66" s="27">
        <f t="shared" si="109"/>
        <v>0</v>
      </c>
      <c r="AZ66" s="27">
        <f t="shared" si="109"/>
        <v>0</v>
      </c>
      <c r="BA66" s="27">
        <f t="shared" si="109"/>
        <v>0</v>
      </c>
      <c r="BB66" s="27">
        <f t="shared" si="109"/>
        <v>0</v>
      </c>
      <c r="BC66" s="27">
        <f t="shared" si="109"/>
        <v>0</v>
      </c>
      <c r="BD66" s="27">
        <f t="shared" si="110"/>
        <v>0</v>
      </c>
      <c r="BE66" s="27">
        <f t="shared" si="110"/>
        <v>0</v>
      </c>
      <c r="BF66" s="27">
        <f t="shared" si="110"/>
        <v>0</v>
      </c>
      <c r="BG66" s="27">
        <f t="shared" si="110"/>
        <v>0</v>
      </c>
      <c r="BH66" s="27">
        <f t="shared" si="110"/>
        <v>0</v>
      </c>
      <c r="BI66" s="4"/>
      <c r="BJ66" s="7">
        <f t="shared" si="90"/>
        <v>0</v>
      </c>
      <c r="BK66" s="7">
        <f t="shared" si="91"/>
        <v>0</v>
      </c>
      <c r="BL66" s="7">
        <f t="shared" si="92"/>
        <v>0</v>
      </c>
      <c r="BM66" s="7">
        <f t="shared" si="93"/>
        <v>0</v>
      </c>
      <c r="BN66" s="7">
        <f t="shared" si="94"/>
        <v>0</v>
      </c>
      <c r="BO66" s="71">
        <f t="shared" si="44"/>
        <v>0</v>
      </c>
      <c r="BP66" s="7">
        <f t="shared" si="95"/>
        <v>0</v>
      </c>
      <c r="BQ66" s="7">
        <f t="shared" si="96"/>
        <v>0</v>
      </c>
      <c r="BR66" s="7">
        <f t="shared" si="97"/>
        <v>0</v>
      </c>
      <c r="BS66" s="7">
        <f t="shared" si="98"/>
        <v>0</v>
      </c>
      <c r="BT66" s="7">
        <f t="shared" si="99"/>
        <v>0</v>
      </c>
      <c r="BU66" s="7">
        <f t="shared" si="100"/>
        <v>0</v>
      </c>
      <c r="BV66" s="7">
        <f t="shared" si="101"/>
        <v>0</v>
      </c>
      <c r="BW66" s="7">
        <f t="shared" si="102"/>
        <v>0</v>
      </c>
      <c r="BX66" s="7">
        <f t="shared" si="103"/>
        <v>0</v>
      </c>
      <c r="BY66" s="7">
        <f t="shared" si="104"/>
        <v>0</v>
      </c>
      <c r="BZ66" s="180"/>
      <c r="CA66" s="7">
        <f t="shared" si="45"/>
        <v>0.12614154934203506</v>
      </c>
      <c r="CB66" s="7">
        <f t="shared" si="46"/>
        <v>0.13036994742624228</v>
      </c>
      <c r="CC66" s="7">
        <f t="shared" si="47"/>
        <v>0.11759651846060758</v>
      </c>
      <c r="CD66" s="7">
        <f t="shared" si="48"/>
        <v>0.10307045868109041</v>
      </c>
      <c r="CE66" s="7">
        <f t="shared" si="49"/>
        <v>6.978994103784876E-2</v>
      </c>
      <c r="CF66" s="71">
        <f t="shared" si="29"/>
        <v>0</v>
      </c>
      <c r="CG66" s="174">
        <f t="shared" si="50"/>
        <v>0</v>
      </c>
      <c r="CH66" s="174">
        <f t="shared" si="51"/>
        <v>0</v>
      </c>
      <c r="CI66" s="174">
        <f t="shared" si="52"/>
        <v>0</v>
      </c>
      <c r="CJ66" s="174">
        <f t="shared" si="53"/>
        <v>0</v>
      </c>
      <c r="CK66" s="174">
        <f t="shared" si="54"/>
        <v>0</v>
      </c>
      <c r="CL66" s="71">
        <f t="shared" si="55"/>
        <v>0</v>
      </c>
      <c r="CM66" s="7">
        <f t="shared" si="56"/>
        <v>0</v>
      </c>
      <c r="CN66" s="7">
        <f t="shared" si="57"/>
        <v>0</v>
      </c>
      <c r="CO66" s="7">
        <f t="shared" si="58"/>
        <v>0</v>
      </c>
      <c r="CP66" s="7">
        <f t="shared" si="59"/>
        <v>0</v>
      </c>
      <c r="CQ66" s="7">
        <f t="shared" si="60"/>
        <v>0</v>
      </c>
      <c r="CR66" s="71">
        <f t="shared" si="61"/>
        <v>0</v>
      </c>
      <c r="CS66" s="7">
        <f t="shared" si="62"/>
        <v>0.54696841494782411</v>
      </c>
      <c r="CT66" s="7">
        <f t="shared" si="63"/>
        <v>0</v>
      </c>
      <c r="CU66" s="7">
        <f t="shared" si="64"/>
        <v>0</v>
      </c>
      <c r="CV66" s="93">
        <f t="shared" si="65"/>
        <v>0</v>
      </c>
      <c r="CW66" s="71">
        <f t="shared" si="66"/>
        <v>0</v>
      </c>
      <c r="CX66" s="16">
        <v>1899</v>
      </c>
      <c r="CY66" s="7">
        <f t="shared" si="67"/>
        <v>0.54696841494782411</v>
      </c>
      <c r="CZ66" s="7">
        <f t="shared" si="68"/>
        <v>0.54696841494782411</v>
      </c>
      <c r="DA66" s="7">
        <f t="shared" si="69"/>
        <v>0.54696841494782411</v>
      </c>
      <c r="DB66" s="92">
        <f t="shared" si="70"/>
        <v>0.546968414947824</v>
      </c>
      <c r="DC66" s="93">
        <f t="shared" si="31"/>
        <v>0</v>
      </c>
      <c r="DD66" s="7">
        <f t="shared" si="71"/>
        <v>0.12614154934203506</v>
      </c>
      <c r="DE66" s="7">
        <f t="shared" si="72"/>
        <v>0.13036994742624228</v>
      </c>
      <c r="DF66" s="7">
        <f t="shared" si="73"/>
        <v>0.11759651846060758</v>
      </c>
      <c r="DG66" s="7">
        <f t="shared" si="74"/>
        <v>0.10307045868109041</v>
      </c>
      <c r="DH66" s="7">
        <f t="shared" si="75"/>
        <v>6.978994103784876E-2</v>
      </c>
      <c r="DI66" s="71">
        <f t="shared" si="76"/>
        <v>0</v>
      </c>
      <c r="DJ66" s="16">
        <v>1899</v>
      </c>
      <c r="DK66" s="23">
        <f t="shared" si="77"/>
        <v>0.59346944919314903</v>
      </c>
      <c r="DL66" s="23">
        <f t="shared" si="78"/>
        <v>0.93225839601622873</v>
      </c>
      <c r="DM66" s="23">
        <f t="shared" si="79"/>
        <v>0.59346944919314903</v>
      </c>
      <c r="DN66" s="23">
        <f t="shared" si="80"/>
        <v>0.93225839601622873</v>
      </c>
    </row>
    <row r="67" spans="1:118">
      <c r="A67" s="16">
        <v>1900</v>
      </c>
      <c r="B67" s="9">
        <v>10780.215338474703</v>
      </c>
      <c r="C67" s="9">
        <v>0</v>
      </c>
      <c r="D67" s="9">
        <v>0</v>
      </c>
      <c r="E67" s="9">
        <v>0</v>
      </c>
      <c r="F67" s="9">
        <v>0</v>
      </c>
      <c r="G67" s="9">
        <v>10780.215338474703</v>
      </c>
      <c r="H67" s="9">
        <v>0</v>
      </c>
      <c r="I67" s="9">
        <v>0</v>
      </c>
      <c r="J67" s="9">
        <v>1481144.9656679393</v>
      </c>
      <c r="K67" s="9">
        <v>2958986</v>
      </c>
      <c r="L67" s="9">
        <f t="shared" si="33"/>
        <v>500558.28776071913</v>
      </c>
      <c r="M67" s="40">
        <v>443.01600000000002</v>
      </c>
      <c r="N67" s="40">
        <f t="shared" si="34"/>
        <v>455.14882157539392</v>
      </c>
      <c r="O67" s="27">
        <f t="shared" si="105"/>
        <v>3643.2126878852091</v>
      </c>
      <c r="P67" s="27">
        <f t="shared" si="82"/>
        <v>0.72782986057095644</v>
      </c>
      <c r="Q67" s="19">
        <v>1900</v>
      </c>
      <c r="R67" s="7">
        <f t="shared" si="83"/>
        <v>0.72782986057095644</v>
      </c>
      <c r="S67" s="7">
        <f t="shared" si="84"/>
        <v>0</v>
      </c>
      <c r="T67" s="7">
        <f t="shared" si="85"/>
        <v>0</v>
      </c>
      <c r="U67" s="7">
        <f t="shared" si="86"/>
        <v>0</v>
      </c>
      <c r="V67" s="7">
        <v>0</v>
      </c>
      <c r="W67" s="7"/>
      <c r="X67" s="7">
        <f t="shared" si="87"/>
        <v>0.72782986057095644</v>
      </c>
      <c r="Y67" s="7">
        <f t="shared" si="88"/>
        <v>0</v>
      </c>
      <c r="Z67" s="7">
        <f t="shared" si="89"/>
        <v>0</v>
      </c>
      <c r="AA67" s="71">
        <f t="shared" si="36"/>
        <v>0</v>
      </c>
      <c r="AB67" s="16">
        <v>1900</v>
      </c>
      <c r="AC67" s="9">
        <f t="shared" si="106"/>
        <v>0</v>
      </c>
      <c r="AD67" s="9">
        <f t="shared" si="106"/>
        <v>0</v>
      </c>
      <c r="AE67" s="9">
        <f t="shared" si="106"/>
        <v>0</v>
      </c>
      <c r="AF67" s="9">
        <f t="shared" si="106"/>
        <v>0</v>
      </c>
      <c r="AG67" s="9">
        <f t="shared" si="106"/>
        <v>0</v>
      </c>
      <c r="AH67" s="9">
        <f t="shared" si="107"/>
        <v>0</v>
      </c>
      <c r="AI67" s="9">
        <f t="shared" si="107"/>
        <v>0</v>
      </c>
      <c r="AJ67" s="9">
        <f t="shared" si="107"/>
        <v>0</v>
      </c>
      <c r="AK67" s="9">
        <f t="shared" si="107"/>
        <v>0</v>
      </c>
      <c r="AL67" s="9">
        <f t="shared" si="107"/>
        <v>0</v>
      </c>
      <c r="AM67" s="27">
        <f t="shared" si="108"/>
        <v>0</v>
      </c>
      <c r="AN67" s="27">
        <f t="shared" si="108"/>
        <v>0</v>
      </c>
      <c r="AO67" s="27">
        <f t="shared" si="108"/>
        <v>0</v>
      </c>
      <c r="AP67" s="27">
        <f t="shared" si="108"/>
        <v>0</v>
      </c>
      <c r="AQ67" s="27">
        <f t="shared" si="108"/>
        <v>0</v>
      </c>
      <c r="AR67" s="19">
        <v>1900</v>
      </c>
      <c r="AS67" s="27">
        <f t="shared" si="81"/>
        <v>2486.1272202814234</v>
      </c>
      <c r="AT67" s="27">
        <f t="shared" si="81"/>
        <v>2569.4648329091947</v>
      </c>
      <c r="AU67" s="27">
        <f t="shared" si="81"/>
        <v>2317.7129746718456</v>
      </c>
      <c r="AV67" s="27">
        <f t="shared" si="81"/>
        <v>2031.418468145926</v>
      </c>
      <c r="AW67" s="27">
        <f t="shared" si="81"/>
        <v>1375.4918424663149</v>
      </c>
      <c r="AX67" s="157">
        <f t="shared" si="41"/>
        <v>10780.215338474705</v>
      </c>
      <c r="AY67" s="27">
        <f t="shared" si="109"/>
        <v>0</v>
      </c>
      <c r="AZ67" s="27">
        <f t="shared" si="109"/>
        <v>0</v>
      </c>
      <c r="BA67" s="27">
        <f t="shared" si="109"/>
        <v>0</v>
      </c>
      <c r="BB67" s="27">
        <f t="shared" si="109"/>
        <v>0</v>
      </c>
      <c r="BC67" s="27">
        <f t="shared" si="109"/>
        <v>0</v>
      </c>
      <c r="BD67" s="27">
        <f t="shared" si="110"/>
        <v>0</v>
      </c>
      <c r="BE67" s="27">
        <f t="shared" si="110"/>
        <v>0</v>
      </c>
      <c r="BF67" s="27">
        <f t="shared" si="110"/>
        <v>0</v>
      </c>
      <c r="BG67" s="27">
        <f t="shared" si="110"/>
        <v>0</v>
      </c>
      <c r="BH67" s="27">
        <f t="shared" si="110"/>
        <v>0</v>
      </c>
      <c r="BI67" s="4"/>
      <c r="BJ67" s="7">
        <f t="shared" si="90"/>
        <v>0</v>
      </c>
      <c r="BK67" s="7">
        <f t="shared" si="91"/>
        <v>0</v>
      </c>
      <c r="BL67" s="7">
        <f t="shared" si="92"/>
        <v>0</v>
      </c>
      <c r="BM67" s="7">
        <f t="shared" si="93"/>
        <v>0</v>
      </c>
      <c r="BN67" s="7">
        <f t="shared" si="94"/>
        <v>0</v>
      </c>
      <c r="BO67" s="71">
        <f t="shared" si="44"/>
        <v>0</v>
      </c>
      <c r="BP67" s="7">
        <f t="shared" si="95"/>
        <v>0</v>
      </c>
      <c r="BQ67" s="7">
        <f t="shared" si="96"/>
        <v>0</v>
      </c>
      <c r="BR67" s="7">
        <f t="shared" si="97"/>
        <v>0</v>
      </c>
      <c r="BS67" s="7">
        <f t="shared" si="98"/>
        <v>0</v>
      </c>
      <c r="BT67" s="7">
        <f t="shared" si="99"/>
        <v>0</v>
      </c>
      <c r="BU67" s="7">
        <f t="shared" si="100"/>
        <v>0</v>
      </c>
      <c r="BV67" s="7">
        <f t="shared" si="101"/>
        <v>0</v>
      </c>
      <c r="BW67" s="7">
        <f t="shared" si="102"/>
        <v>0</v>
      </c>
      <c r="BX67" s="7">
        <f t="shared" si="103"/>
        <v>0</v>
      </c>
      <c r="BY67" s="7">
        <f t="shared" si="104"/>
        <v>0</v>
      </c>
      <c r="BZ67" s="180"/>
      <c r="CA67" s="7">
        <f t="shared" si="45"/>
        <v>0.16785171457948925</v>
      </c>
      <c r="CB67" s="7">
        <f t="shared" si="46"/>
        <v>0.17347828149626565</v>
      </c>
      <c r="CC67" s="7">
        <f t="shared" si="47"/>
        <v>0.15648117020244851</v>
      </c>
      <c r="CD67" s="7">
        <f t="shared" si="48"/>
        <v>0.13715190040360664</v>
      </c>
      <c r="CE67" s="7">
        <f t="shared" si="49"/>
        <v>9.2866793889146496E-2</v>
      </c>
      <c r="CF67" s="71">
        <f t="shared" si="29"/>
        <v>0</v>
      </c>
      <c r="CG67" s="174">
        <f t="shared" si="50"/>
        <v>0</v>
      </c>
      <c r="CH67" s="174">
        <f t="shared" si="51"/>
        <v>0</v>
      </c>
      <c r="CI67" s="174">
        <f t="shared" si="52"/>
        <v>0</v>
      </c>
      <c r="CJ67" s="174">
        <f t="shared" si="53"/>
        <v>0</v>
      </c>
      <c r="CK67" s="174">
        <f t="shared" si="54"/>
        <v>0</v>
      </c>
      <c r="CL67" s="71">
        <f t="shared" si="55"/>
        <v>0</v>
      </c>
      <c r="CM67" s="7">
        <f t="shared" si="56"/>
        <v>0</v>
      </c>
      <c r="CN67" s="7">
        <f t="shared" si="57"/>
        <v>0</v>
      </c>
      <c r="CO67" s="7">
        <f t="shared" si="58"/>
        <v>0</v>
      </c>
      <c r="CP67" s="7">
        <f t="shared" si="59"/>
        <v>0</v>
      </c>
      <c r="CQ67" s="7">
        <f t="shared" si="60"/>
        <v>0</v>
      </c>
      <c r="CR67" s="71">
        <f t="shared" si="61"/>
        <v>0</v>
      </c>
      <c r="CS67" s="7">
        <f t="shared" si="62"/>
        <v>0.72782986057095655</v>
      </c>
      <c r="CT67" s="7">
        <f t="shared" si="63"/>
        <v>0</v>
      </c>
      <c r="CU67" s="7">
        <f t="shared" si="64"/>
        <v>0</v>
      </c>
      <c r="CV67" s="93">
        <f t="shared" si="65"/>
        <v>0</v>
      </c>
      <c r="CW67" s="71">
        <f t="shared" si="66"/>
        <v>0</v>
      </c>
      <c r="CX67" s="16">
        <v>1900</v>
      </c>
      <c r="CY67" s="7">
        <f t="shared" si="67"/>
        <v>0.72782986057095655</v>
      </c>
      <c r="CZ67" s="7">
        <f t="shared" si="68"/>
        <v>0.72782986057095655</v>
      </c>
      <c r="DA67" s="7">
        <f t="shared" si="69"/>
        <v>0.72782986057095655</v>
      </c>
      <c r="DB67" s="92">
        <f t="shared" si="70"/>
        <v>0.72782986057095644</v>
      </c>
      <c r="DC67" s="93">
        <f t="shared" si="31"/>
        <v>0</v>
      </c>
      <c r="DD67" s="7">
        <f t="shared" si="71"/>
        <v>0.16785171457948925</v>
      </c>
      <c r="DE67" s="7">
        <f t="shared" si="72"/>
        <v>0.17347828149626565</v>
      </c>
      <c r="DF67" s="7">
        <f t="shared" si="73"/>
        <v>0.15648117020244851</v>
      </c>
      <c r="DG67" s="7">
        <f t="shared" si="74"/>
        <v>0.13715190040360664</v>
      </c>
      <c r="DH67" s="7">
        <f t="shared" si="75"/>
        <v>9.2866793889146496E-2</v>
      </c>
      <c r="DI67" s="71">
        <f t="shared" si="76"/>
        <v>0</v>
      </c>
      <c r="DJ67" s="16">
        <v>1900</v>
      </c>
      <c r="DK67" s="23">
        <f t="shared" si="77"/>
        <v>0.59346944919314892</v>
      </c>
      <c r="DL67" s="23">
        <f t="shared" si="78"/>
        <v>0.93225839601622884</v>
      </c>
      <c r="DM67" s="23">
        <f t="shared" si="79"/>
        <v>0.59346944919314892</v>
      </c>
      <c r="DN67" s="23">
        <f t="shared" si="80"/>
        <v>0.93225839601622884</v>
      </c>
    </row>
    <row r="68" spans="1:118">
      <c r="A68" s="16">
        <v>1901</v>
      </c>
      <c r="B68" s="9">
        <v>11487.410356926099</v>
      </c>
      <c r="C68" s="9">
        <v>0</v>
      </c>
      <c r="D68" s="9">
        <v>0</v>
      </c>
      <c r="E68" s="9">
        <v>0</v>
      </c>
      <c r="F68" s="9">
        <v>0</v>
      </c>
      <c r="G68" s="9">
        <v>11487.410356926099</v>
      </c>
      <c r="H68" s="9">
        <v>0</v>
      </c>
      <c r="I68" s="9">
        <v>0</v>
      </c>
      <c r="J68" s="9">
        <v>1518234.5868050724</v>
      </c>
      <c r="K68" s="9">
        <v>2994214</v>
      </c>
      <c r="L68" s="9">
        <f t="shared" si="33"/>
        <v>507056.13787293504</v>
      </c>
      <c r="M68" s="40">
        <v>448.52800000000002</v>
      </c>
      <c r="N68" s="40">
        <f t="shared" si="34"/>
        <v>460.81177800252874</v>
      </c>
      <c r="O68" s="27">
        <f t="shared" si="105"/>
        <v>3836.536185097691</v>
      </c>
      <c r="P68" s="27">
        <f t="shared" si="82"/>
        <v>0.75662947325550411</v>
      </c>
      <c r="Q68" s="19">
        <v>1901</v>
      </c>
      <c r="R68" s="7">
        <f t="shared" si="83"/>
        <v>0.75662947325550411</v>
      </c>
      <c r="S68" s="7">
        <f t="shared" si="84"/>
        <v>0</v>
      </c>
      <c r="T68" s="7">
        <f t="shared" si="85"/>
        <v>0</v>
      </c>
      <c r="U68" s="7">
        <f t="shared" si="86"/>
        <v>0</v>
      </c>
      <c r="V68" s="7">
        <v>0</v>
      </c>
      <c r="W68" s="7"/>
      <c r="X68" s="7">
        <f t="shared" si="87"/>
        <v>0.75662947325550411</v>
      </c>
      <c r="Y68" s="7">
        <f t="shared" si="88"/>
        <v>0</v>
      </c>
      <c r="Z68" s="7">
        <f t="shared" si="89"/>
        <v>0</v>
      </c>
      <c r="AA68" s="71">
        <f t="shared" si="36"/>
        <v>0</v>
      </c>
      <c r="AB68" s="16">
        <v>1901</v>
      </c>
      <c r="AC68" s="9">
        <f t="shared" si="106"/>
        <v>0</v>
      </c>
      <c r="AD68" s="9">
        <f t="shared" si="106"/>
        <v>0</v>
      </c>
      <c r="AE68" s="9">
        <f t="shared" si="106"/>
        <v>0</v>
      </c>
      <c r="AF68" s="9">
        <f t="shared" si="106"/>
        <v>0</v>
      </c>
      <c r="AG68" s="9">
        <f t="shared" si="106"/>
        <v>0</v>
      </c>
      <c r="AH68" s="9">
        <f t="shared" si="107"/>
        <v>0</v>
      </c>
      <c r="AI68" s="9">
        <f t="shared" si="107"/>
        <v>0</v>
      </c>
      <c r="AJ68" s="9">
        <f t="shared" si="107"/>
        <v>0</v>
      </c>
      <c r="AK68" s="9">
        <f t="shared" si="107"/>
        <v>0</v>
      </c>
      <c r="AL68" s="9">
        <f t="shared" si="107"/>
        <v>0</v>
      </c>
      <c r="AM68" s="27">
        <f t="shared" si="108"/>
        <v>0</v>
      </c>
      <c r="AN68" s="27">
        <f t="shared" si="108"/>
        <v>0</v>
      </c>
      <c r="AO68" s="27">
        <f t="shared" si="108"/>
        <v>0</v>
      </c>
      <c r="AP68" s="27">
        <f t="shared" si="108"/>
        <v>0</v>
      </c>
      <c r="AQ68" s="27">
        <f t="shared" si="108"/>
        <v>0</v>
      </c>
      <c r="AR68" s="19">
        <v>1901</v>
      </c>
      <c r="AS68" s="27">
        <f t="shared" si="81"/>
        <v>2649.220139134768</v>
      </c>
      <c r="AT68" s="27">
        <f t="shared" si="81"/>
        <v>2738.0247988158249</v>
      </c>
      <c r="AU68" s="27">
        <f t="shared" si="81"/>
        <v>2469.7577176036693</v>
      </c>
      <c r="AV68" s="27">
        <f t="shared" si="81"/>
        <v>2164.6819490650587</v>
      </c>
      <c r="AW68" s="27">
        <f t="shared" si="81"/>
        <v>1465.7257523067785</v>
      </c>
      <c r="AX68" s="157">
        <f t="shared" si="41"/>
        <v>11487.410356926099</v>
      </c>
      <c r="AY68" s="27">
        <f t="shared" si="109"/>
        <v>0</v>
      </c>
      <c r="AZ68" s="27">
        <f t="shared" si="109"/>
        <v>0</v>
      </c>
      <c r="BA68" s="27">
        <f t="shared" si="109"/>
        <v>0</v>
      </c>
      <c r="BB68" s="27">
        <f t="shared" si="109"/>
        <v>0</v>
      </c>
      <c r="BC68" s="27">
        <f t="shared" si="109"/>
        <v>0</v>
      </c>
      <c r="BD68" s="27">
        <f t="shared" si="110"/>
        <v>0</v>
      </c>
      <c r="BE68" s="27">
        <f t="shared" si="110"/>
        <v>0</v>
      </c>
      <c r="BF68" s="27">
        <f t="shared" si="110"/>
        <v>0</v>
      </c>
      <c r="BG68" s="27">
        <f t="shared" si="110"/>
        <v>0</v>
      </c>
      <c r="BH68" s="27">
        <f t="shared" si="110"/>
        <v>0</v>
      </c>
      <c r="BI68" s="4"/>
      <c r="BJ68" s="7">
        <f t="shared" si="90"/>
        <v>0</v>
      </c>
      <c r="BK68" s="7">
        <f t="shared" si="91"/>
        <v>0</v>
      </c>
      <c r="BL68" s="7">
        <f t="shared" si="92"/>
        <v>0</v>
      </c>
      <c r="BM68" s="7">
        <f t="shared" si="93"/>
        <v>0</v>
      </c>
      <c r="BN68" s="7">
        <f t="shared" si="94"/>
        <v>0</v>
      </c>
      <c r="BO68" s="71">
        <f t="shared" si="44"/>
        <v>0</v>
      </c>
      <c r="BP68" s="7">
        <f t="shared" si="95"/>
        <v>0</v>
      </c>
      <c r="BQ68" s="7">
        <f t="shared" si="96"/>
        <v>0</v>
      </c>
      <c r="BR68" s="7">
        <f t="shared" si="97"/>
        <v>0</v>
      </c>
      <c r="BS68" s="7">
        <f t="shared" si="98"/>
        <v>0</v>
      </c>
      <c r="BT68" s="7">
        <f t="shared" si="99"/>
        <v>0</v>
      </c>
      <c r="BU68" s="7">
        <f t="shared" si="100"/>
        <v>0</v>
      </c>
      <c r="BV68" s="7">
        <f t="shared" si="101"/>
        <v>0</v>
      </c>
      <c r="BW68" s="7">
        <f t="shared" si="102"/>
        <v>0</v>
      </c>
      <c r="BX68" s="7">
        <f t="shared" si="103"/>
        <v>0</v>
      </c>
      <c r="BY68" s="7">
        <f t="shared" si="104"/>
        <v>0</v>
      </c>
      <c r="BZ68" s="180"/>
      <c r="CA68" s="7">
        <f t="shared" si="45"/>
        <v>0.17449346511791092</v>
      </c>
      <c r="CB68" s="7">
        <f t="shared" si="46"/>
        <v>0.18034267053404723</v>
      </c>
      <c r="CC68" s="7">
        <f t="shared" si="47"/>
        <v>0.16267299790613743</v>
      </c>
      <c r="CD68" s="7">
        <f t="shared" si="48"/>
        <v>0.14257888523145498</v>
      </c>
      <c r="CE68" s="7">
        <f t="shared" si="49"/>
        <v>9.6541454465953649E-2</v>
      </c>
      <c r="CF68" s="71">
        <f t="shared" si="29"/>
        <v>0</v>
      </c>
      <c r="CG68" s="174">
        <f t="shared" si="50"/>
        <v>0</v>
      </c>
      <c r="CH68" s="174">
        <f t="shared" si="51"/>
        <v>0</v>
      </c>
      <c r="CI68" s="174">
        <f t="shared" si="52"/>
        <v>0</v>
      </c>
      <c r="CJ68" s="174">
        <f t="shared" si="53"/>
        <v>0</v>
      </c>
      <c r="CK68" s="174">
        <f t="shared" si="54"/>
        <v>0</v>
      </c>
      <c r="CL68" s="71">
        <f t="shared" si="55"/>
        <v>0</v>
      </c>
      <c r="CM68" s="7">
        <f t="shared" si="56"/>
        <v>0</v>
      </c>
      <c r="CN68" s="7">
        <f t="shared" si="57"/>
        <v>0</v>
      </c>
      <c r="CO68" s="7">
        <f t="shared" si="58"/>
        <v>0</v>
      </c>
      <c r="CP68" s="7">
        <f t="shared" si="59"/>
        <v>0</v>
      </c>
      <c r="CQ68" s="7">
        <f t="shared" si="60"/>
        <v>0</v>
      </c>
      <c r="CR68" s="71">
        <f t="shared" si="61"/>
        <v>0</v>
      </c>
      <c r="CS68" s="7">
        <f t="shared" si="62"/>
        <v>0.75662947325550423</v>
      </c>
      <c r="CT68" s="7">
        <f t="shared" si="63"/>
        <v>0</v>
      </c>
      <c r="CU68" s="7">
        <f t="shared" si="64"/>
        <v>0</v>
      </c>
      <c r="CV68" s="93">
        <f t="shared" si="65"/>
        <v>0</v>
      </c>
      <c r="CW68" s="71">
        <f t="shared" si="66"/>
        <v>0</v>
      </c>
      <c r="CX68" s="16">
        <v>1901</v>
      </c>
      <c r="CY68" s="7">
        <f t="shared" si="67"/>
        <v>0.75662947325550423</v>
      </c>
      <c r="CZ68" s="7">
        <f t="shared" si="68"/>
        <v>0.75662947325550423</v>
      </c>
      <c r="DA68" s="7">
        <f t="shared" si="69"/>
        <v>0.75662947325550423</v>
      </c>
      <c r="DB68" s="92">
        <f t="shared" si="70"/>
        <v>0.75662947325550411</v>
      </c>
      <c r="DC68" s="93">
        <f t="shared" si="31"/>
        <v>0</v>
      </c>
      <c r="DD68" s="7">
        <f t="shared" si="71"/>
        <v>0.17449346511791092</v>
      </c>
      <c r="DE68" s="7">
        <f t="shared" si="72"/>
        <v>0.18034267053404723</v>
      </c>
      <c r="DF68" s="7">
        <f t="shared" si="73"/>
        <v>0.16267299790613743</v>
      </c>
      <c r="DG68" s="7">
        <f t="shared" si="74"/>
        <v>0.14257888523145498</v>
      </c>
      <c r="DH68" s="7">
        <f t="shared" si="75"/>
        <v>9.6541454465953649E-2</v>
      </c>
      <c r="DI68" s="71">
        <f t="shared" si="76"/>
        <v>0</v>
      </c>
      <c r="DJ68" s="16">
        <v>1901</v>
      </c>
      <c r="DK68" s="23">
        <f t="shared" si="77"/>
        <v>0.59346944919314892</v>
      </c>
      <c r="DL68" s="23">
        <f t="shared" si="78"/>
        <v>0.93225839601622895</v>
      </c>
      <c r="DM68" s="23">
        <f t="shared" si="79"/>
        <v>0.59346944919314892</v>
      </c>
      <c r="DN68" s="23">
        <f t="shared" si="80"/>
        <v>0.93225839601622895</v>
      </c>
    </row>
    <row r="69" spans="1:118">
      <c r="A69" s="16">
        <v>1902</v>
      </c>
      <c r="B69" s="9">
        <v>12430.168681913408</v>
      </c>
      <c r="C69" s="9">
        <v>0</v>
      </c>
      <c r="D69" s="9">
        <v>0</v>
      </c>
      <c r="E69" s="9">
        <v>0</v>
      </c>
      <c r="F69" s="9">
        <v>0</v>
      </c>
      <c r="G69" s="9">
        <v>12430.168681913408</v>
      </c>
      <c r="H69" s="9">
        <v>0</v>
      </c>
      <c r="I69" s="9">
        <v>0</v>
      </c>
      <c r="J69" s="9">
        <v>1584548.9531717005</v>
      </c>
      <c r="K69" s="9">
        <v>3029494</v>
      </c>
      <c r="L69" s="9">
        <f t="shared" si="33"/>
        <v>523040.79597837146</v>
      </c>
      <c r="M69" s="40">
        <v>462.43700000000001</v>
      </c>
      <c r="N69" s="40">
        <f t="shared" si="34"/>
        <v>475.10170197658869</v>
      </c>
      <c r="O69" s="27">
        <f t="shared" si="105"/>
        <v>4103.0510976134656</v>
      </c>
      <c r="P69" s="27">
        <f t="shared" si="82"/>
        <v>0.78446100747046377</v>
      </c>
      <c r="Q69" s="19">
        <v>1902</v>
      </c>
      <c r="R69" s="7">
        <f t="shared" si="83"/>
        <v>0.78446100747046377</v>
      </c>
      <c r="S69" s="7">
        <f t="shared" si="84"/>
        <v>0</v>
      </c>
      <c r="T69" s="7">
        <f t="shared" si="85"/>
        <v>0</v>
      </c>
      <c r="U69" s="7">
        <f t="shared" si="86"/>
        <v>0</v>
      </c>
      <c r="V69" s="7">
        <v>0</v>
      </c>
      <c r="W69" s="7"/>
      <c r="X69" s="7">
        <f t="shared" si="87"/>
        <v>0.78446100747046377</v>
      </c>
      <c r="Y69" s="7">
        <f t="shared" si="88"/>
        <v>0</v>
      </c>
      <c r="Z69" s="7">
        <f t="shared" si="89"/>
        <v>0</v>
      </c>
      <c r="AA69" s="71">
        <f t="shared" si="36"/>
        <v>0</v>
      </c>
      <c r="AB69" s="16">
        <v>1902</v>
      </c>
      <c r="AC69" s="9">
        <f t="shared" si="106"/>
        <v>0</v>
      </c>
      <c r="AD69" s="9">
        <f t="shared" si="106"/>
        <v>0</v>
      </c>
      <c r="AE69" s="9">
        <f t="shared" si="106"/>
        <v>0</v>
      </c>
      <c r="AF69" s="9">
        <f t="shared" si="106"/>
        <v>0</v>
      </c>
      <c r="AG69" s="9">
        <f t="shared" si="106"/>
        <v>0</v>
      </c>
      <c r="AH69" s="9">
        <f t="shared" si="107"/>
        <v>0</v>
      </c>
      <c r="AI69" s="9">
        <f t="shared" si="107"/>
        <v>0</v>
      </c>
      <c r="AJ69" s="9">
        <f t="shared" si="107"/>
        <v>0</v>
      </c>
      <c r="AK69" s="9">
        <f t="shared" si="107"/>
        <v>0</v>
      </c>
      <c r="AL69" s="9">
        <f t="shared" si="107"/>
        <v>0</v>
      </c>
      <c r="AM69" s="27">
        <f t="shared" si="108"/>
        <v>0</v>
      </c>
      <c r="AN69" s="27">
        <f t="shared" si="108"/>
        <v>0</v>
      </c>
      <c r="AO69" s="27">
        <f t="shared" si="108"/>
        <v>0</v>
      </c>
      <c r="AP69" s="27">
        <f t="shared" si="108"/>
        <v>0</v>
      </c>
      <c r="AQ69" s="27">
        <f t="shared" si="108"/>
        <v>0</v>
      </c>
      <c r="AR69" s="19">
        <v>1902</v>
      </c>
      <c r="AS69" s="27">
        <f t="shared" si="81"/>
        <v>2866.6385357351369</v>
      </c>
      <c r="AT69" s="27">
        <f t="shared" si="81"/>
        <v>2962.7312899136195</v>
      </c>
      <c r="AU69" s="27">
        <f t="shared" si="81"/>
        <v>2672.4478432827495</v>
      </c>
      <c r="AV69" s="27">
        <f t="shared" si="81"/>
        <v>2342.3348634314716</v>
      </c>
      <c r="AW69" s="27">
        <f t="shared" si="81"/>
        <v>1586.0161495504321</v>
      </c>
      <c r="AX69" s="157">
        <f t="shared" si="41"/>
        <v>12430.16868191341</v>
      </c>
      <c r="AY69" s="27">
        <f t="shared" si="109"/>
        <v>0</v>
      </c>
      <c r="AZ69" s="27">
        <f t="shared" si="109"/>
        <v>0</v>
      </c>
      <c r="BA69" s="27">
        <f t="shared" si="109"/>
        <v>0</v>
      </c>
      <c r="BB69" s="27">
        <f t="shared" si="109"/>
        <v>0</v>
      </c>
      <c r="BC69" s="27">
        <f t="shared" si="109"/>
        <v>0</v>
      </c>
      <c r="BD69" s="27">
        <f t="shared" si="110"/>
        <v>0</v>
      </c>
      <c r="BE69" s="27">
        <f t="shared" si="110"/>
        <v>0</v>
      </c>
      <c r="BF69" s="27">
        <f t="shared" si="110"/>
        <v>0</v>
      </c>
      <c r="BG69" s="27">
        <f t="shared" si="110"/>
        <v>0</v>
      </c>
      <c r="BH69" s="27">
        <f t="shared" si="110"/>
        <v>0</v>
      </c>
      <c r="BI69" s="4"/>
      <c r="BJ69" s="7">
        <f t="shared" si="90"/>
        <v>0</v>
      </c>
      <c r="BK69" s="7">
        <f t="shared" si="91"/>
        <v>0</v>
      </c>
      <c r="BL69" s="7">
        <f t="shared" si="92"/>
        <v>0</v>
      </c>
      <c r="BM69" s="7">
        <f t="shared" si="93"/>
        <v>0</v>
      </c>
      <c r="BN69" s="7">
        <f t="shared" si="94"/>
        <v>0</v>
      </c>
      <c r="BO69" s="71">
        <f t="shared" si="44"/>
        <v>0</v>
      </c>
      <c r="BP69" s="7">
        <f t="shared" si="95"/>
        <v>0</v>
      </c>
      <c r="BQ69" s="7">
        <f t="shared" si="96"/>
        <v>0</v>
      </c>
      <c r="BR69" s="7">
        <f t="shared" si="97"/>
        <v>0</v>
      </c>
      <c r="BS69" s="7">
        <f t="shared" si="98"/>
        <v>0</v>
      </c>
      <c r="BT69" s="7">
        <f t="shared" si="99"/>
        <v>0</v>
      </c>
      <c r="BU69" s="7">
        <f t="shared" si="100"/>
        <v>0</v>
      </c>
      <c r="BV69" s="7">
        <f t="shared" si="101"/>
        <v>0</v>
      </c>
      <c r="BW69" s="7">
        <f t="shared" si="102"/>
        <v>0</v>
      </c>
      <c r="BX69" s="7">
        <f t="shared" si="103"/>
        <v>0</v>
      </c>
      <c r="BY69" s="7">
        <f t="shared" si="104"/>
        <v>0</v>
      </c>
      <c r="BZ69" s="180"/>
      <c r="CA69" s="7">
        <f t="shared" si="45"/>
        <v>0.18091195794217346</v>
      </c>
      <c r="CB69" s="7">
        <f t="shared" si="46"/>
        <v>0.18697631802307468</v>
      </c>
      <c r="CC69" s="7">
        <f t="shared" si="47"/>
        <v>0.16865669173132608</v>
      </c>
      <c r="CD69" s="7">
        <f t="shared" si="48"/>
        <v>0.14782344582936077</v>
      </c>
      <c r="CE69" s="7">
        <f t="shared" si="49"/>
        <v>0.10009259394452881</v>
      </c>
      <c r="CF69" s="71">
        <f t="shared" si="29"/>
        <v>0</v>
      </c>
      <c r="CG69" s="174">
        <f t="shared" si="50"/>
        <v>0</v>
      </c>
      <c r="CH69" s="174">
        <f t="shared" si="51"/>
        <v>0</v>
      </c>
      <c r="CI69" s="174">
        <f t="shared" si="52"/>
        <v>0</v>
      </c>
      <c r="CJ69" s="174">
        <f t="shared" si="53"/>
        <v>0</v>
      </c>
      <c r="CK69" s="174">
        <f t="shared" si="54"/>
        <v>0</v>
      </c>
      <c r="CL69" s="71">
        <f t="shared" si="55"/>
        <v>0</v>
      </c>
      <c r="CM69" s="7">
        <f t="shared" si="56"/>
        <v>0</v>
      </c>
      <c r="CN69" s="7">
        <f t="shared" si="57"/>
        <v>0</v>
      </c>
      <c r="CO69" s="7">
        <f t="shared" si="58"/>
        <v>0</v>
      </c>
      <c r="CP69" s="7">
        <f t="shared" si="59"/>
        <v>0</v>
      </c>
      <c r="CQ69" s="7">
        <f t="shared" si="60"/>
        <v>0</v>
      </c>
      <c r="CR69" s="71">
        <f t="shared" si="61"/>
        <v>0</v>
      </c>
      <c r="CS69" s="7">
        <f t="shared" si="62"/>
        <v>0.78446100747046388</v>
      </c>
      <c r="CT69" s="7">
        <f t="shared" si="63"/>
        <v>0</v>
      </c>
      <c r="CU69" s="7">
        <f t="shared" si="64"/>
        <v>0</v>
      </c>
      <c r="CV69" s="93">
        <f t="shared" si="65"/>
        <v>0</v>
      </c>
      <c r="CW69" s="71">
        <f t="shared" si="66"/>
        <v>0</v>
      </c>
      <c r="CX69" s="16">
        <v>1902</v>
      </c>
      <c r="CY69" s="7">
        <f t="shared" si="67"/>
        <v>0.78446100747046388</v>
      </c>
      <c r="CZ69" s="7">
        <f t="shared" si="68"/>
        <v>0.78446100747046388</v>
      </c>
      <c r="DA69" s="7">
        <f t="shared" si="69"/>
        <v>0.78446100747046388</v>
      </c>
      <c r="DB69" s="92">
        <f t="shared" si="70"/>
        <v>0.78446100747046377</v>
      </c>
      <c r="DC69" s="93">
        <f t="shared" si="31"/>
        <v>0</v>
      </c>
      <c r="DD69" s="7">
        <f t="shared" si="71"/>
        <v>0.18091195794217346</v>
      </c>
      <c r="DE69" s="7">
        <f t="shared" si="72"/>
        <v>0.18697631802307468</v>
      </c>
      <c r="DF69" s="7">
        <f t="shared" si="73"/>
        <v>0.16865669173132608</v>
      </c>
      <c r="DG69" s="7">
        <f t="shared" si="74"/>
        <v>0.14782344582936077</v>
      </c>
      <c r="DH69" s="7">
        <f t="shared" si="75"/>
        <v>0.10009259394452881</v>
      </c>
      <c r="DI69" s="71">
        <f t="shared" si="76"/>
        <v>0</v>
      </c>
      <c r="DJ69" s="16">
        <v>1902</v>
      </c>
      <c r="DK69" s="23">
        <f t="shared" si="77"/>
        <v>0.59346944919314892</v>
      </c>
      <c r="DL69" s="23">
        <f t="shared" si="78"/>
        <v>0.93225839601622884</v>
      </c>
      <c r="DM69" s="23">
        <f t="shared" si="79"/>
        <v>0.59346944919314892</v>
      </c>
      <c r="DN69" s="23">
        <f t="shared" si="80"/>
        <v>0.93225839601622884</v>
      </c>
    </row>
    <row r="70" spans="1:118">
      <c r="A70" s="16">
        <v>1903</v>
      </c>
      <c r="B70" s="9">
        <v>13814.961502273245</v>
      </c>
      <c r="C70" s="9">
        <v>0</v>
      </c>
      <c r="D70" s="9">
        <v>0</v>
      </c>
      <c r="E70" s="9">
        <v>0</v>
      </c>
      <c r="F70" s="9">
        <v>0</v>
      </c>
      <c r="G70" s="9">
        <v>13814.961502273245</v>
      </c>
      <c r="H70" s="9">
        <v>0</v>
      </c>
      <c r="I70" s="9">
        <v>0</v>
      </c>
      <c r="J70" s="9">
        <v>1495502.2068839178</v>
      </c>
      <c r="K70" s="9">
        <v>3064845</v>
      </c>
      <c r="L70" s="9">
        <f t="shared" si="33"/>
        <v>487953.61817120202</v>
      </c>
      <c r="M70" s="40">
        <v>431.07499999999999</v>
      </c>
      <c r="N70" s="40">
        <f t="shared" si="34"/>
        <v>442.88079496138494</v>
      </c>
      <c r="O70" s="27">
        <f t="shared" si="105"/>
        <v>4507.5563371959252</v>
      </c>
      <c r="P70" s="27">
        <f t="shared" si="82"/>
        <v>0.9237673765161869</v>
      </c>
      <c r="Q70" s="19">
        <v>1903</v>
      </c>
      <c r="R70" s="7">
        <f t="shared" si="83"/>
        <v>0.9237673765161869</v>
      </c>
      <c r="S70" s="7">
        <f t="shared" si="84"/>
        <v>0</v>
      </c>
      <c r="T70" s="7">
        <f t="shared" si="85"/>
        <v>0</v>
      </c>
      <c r="U70" s="7">
        <f t="shared" si="86"/>
        <v>0</v>
      </c>
      <c r="V70" s="7">
        <v>0</v>
      </c>
      <c r="W70" s="7"/>
      <c r="X70" s="7">
        <f t="shared" si="87"/>
        <v>0.9237673765161869</v>
      </c>
      <c r="Y70" s="7">
        <f t="shared" si="88"/>
        <v>0</v>
      </c>
      <c r="Z70" s="7">
        <f t="shared" si="89"/>
        <v>0</v>
      </c>
      <c r="AA70" s="71">
        <f t="shared" si="36"/>
        <v>0</v>
      </c>
      <c r="AB70" s="16">
        <v>1903</v>
      </c>
      <c r="AC70" s="9">
        <f t="shared" si="106"/>
        <v>0</v>
      </c>
      <c r="AD70" s="9">
        <f t="shared" si="106"/>
        <v>0</v>
      </c>
      <c r="AE70" s="9">
        <f t="shared" si="106"/>
        <v>0</v>
      </c>
      <c r="AF70" s="9">
        <f t="shared" si="106"/>
        <v>0</v>
      </c>
      <c r="AG70" s="9">
        <f t="shared" si="106"/>
        <v>0</v>
      </c>
      <c r="AH70" s="9">
        <f t="shared" si="107"/>
        <v>0</v>
      </c>
      <c r="AI70" s="9">
        <f t="shared" si="107"/>
        <v>0</v>
      </c>
      <c r="AJ70" s="9">
        <f t="shared" si="107"/>
        <v>0</v>
      </c>
      <c r="AK70" s="9">
        <f t="shared" si="107"/>
        <v>0</v>
      </c>
      <c r="AL70" s="9">
        <f t="shared" si="107"/>
        <v>0</v>
      </c>
      <c r="AM70" s="27">
        <f t="shared" si="108"/>
        <v>0</v>
      </c>
      <c r="AN70" s="27">
        <f t="shared" si="108"/>
        <v>0</v>
      </c>
      <c r="AO70" s="27">
        <f t="shared" si="108"/>
        <v>0</v>
      </c>
      <c r="AP70" s="27">
        <f t="shared" si="108"/>
        <v>0</v>
      </c>
      <c r="AQ70" s="27">
        <f t="shared" si="108"/>
        <v>0</v>
      </c>
      <c r="AR70" s="19">
        <v>1903</v>
      </c>
      <c r="AS70" s="27">
        <f t="shared" si="81"/>
        <v>3185.9986799485446</v>
      </c>
      <c r="AT70" s="27">
        <f t="shared" si="81"/>
        <v>3292.7967237719363</v>
      </c>
      <c r="AU70" s="27">
        <f t="shared" si="81"/>
        <v>2970.1740190786527</v>
      </c>
      <c r="AV70" s="27">
        <f t="shared" si="81"/>
        <v>2603.2845403637029</v>
      </c>
      <c r="AW70" s="27">
        <f t="shared" si="81"/>
        <v>1762.7075391104095</v>
      </c>
      <c r="AX70" s="157">
        <f t="shared" si="41"/>
        <v>13814.961502273245</v>
      </c>
      <c r="AY70" s="27">
        <f t="shared" si="109"/>
        <v>0</v>
      </c>
      <c r="AZ70" s="27">
        <f t="shared" si="109"/>
        <v>0</v>
      </c>
      <c r="BA70" s="27">
        <f t="shared" si="109"/>
        <v>0</v>
      </c>
      <c r="BB70" s="27">
        <f t="shared" si="109"/>
        <v>0</v>
      </c>
      <c r="BC70" s="27">
        <f t="shared" si="109"/>
        <v>0</v>
      </c>
      <c r="BD70" s="27">
        <f t="shared" si="110"/>
        <v>0</v>
      </c>
      <c r="BE70" s="27">
        <f t="shared" si="110"/>
        <v>0</v>
      </c>
      <c r="BF70" s="27">
        <f t="shared" si="110"/>
        <v>0</v>
      </c>
      <c r="BG70" s="27">
        <f t="shared" si="110"/>
        <v>0</v>
      </c>
      <c r="BH70" s="27">
        <f t="shared" si="110"/>
        <v>0</v>
      </c>
      <c r="BI70" s="4"/>
      <c r="BJ70" s="7">
        <f t="shared" si="90"/>
        <v>0</v>
      </c>
      <c r="BK70" s="7">
        <f t="shared" si="91"/>
        <v>0</v>
      </c>
      <c r="BL70" s="7">
        <f t="shared" si="92"/>
        <v>0</v>
      </c>
      <c r="BM70" s="7">
        <f t="shared" si="93"/>
        <v>0</v>
      </c>
      <c r="BN70" s="7">
        <f t="shared" si="94"/>
        <v>0</v>
      </c>
      <c r="BO70" s="71">
        <f t="shared" si="44"/>
        <v>0</v>
      </c>
      <c r="BP70" s="7">
        <f t="shared" si="95"/>
        <v>0</v>
      </c>
      <c r="BQ70" s="7">
        <f t="shared" si="96"/>
        <v>0</v>
      </c>
      <c r="BR70" s="7">
        <f t="shared" si="97"/>
        <v>0</v>
      </c>
      <c r="BS70" s="7">
        <f t="shared" si="98"/>
        <v>0</v>
      </c>
      <c r="BT70" s="7">
        <f t="shared" si="99"/>
        <v>0</v>
      </c>
      <c r="BU70" s="7">
        <f t="shared" si="100"/>
        <v>0</v>
      </c>
      <c r="BV70" s="7">
        <f t="shared" si="101"/>
        <v>0</v>
      </c>
      <c r="BW70" s="7">
        <f t="shared" si="102"/>
        <v>0</v>
      </c>
      <c r="BX70" s="7">
        <f t="shared" si="103"/>
        <v>0</v>
      </c>
      <c r="BY70" s="7">
        <f t="shared" si="104"/>
        <v>0</v>
      </c>
      <c r="BZ70" s="180"/>
      <c r="CA70" s="7">
        <f t="shared" si="45"/>
        <v>0.21303871470621272</v>
      </c>
      <c r="CB70" s="7">
        <f t="shared" si="46"/>
        <v>0.22017999763657495</v>
      </c>
      <c r="CC70" s="7">
        <f t="shared" si="47"/>
        <v>0.19860713046137282</v>
      </c>
      <c r="CD70" s="7">
        <f t="shared" si="48"/>
        <v>0.17407426939128365</v>
      </c>
      <c r="CE70" s="7">
        <f t="shared" si="49"/>
        <v>0.11786726432074282</v>
      </c>
      <c r="CF70" s="71">
        <f t="shared" si="29"/>
        <v>0</v>
      </c>
      <c r="CG70" s="174">
        <f t="shared" si="50"/>
        <v>0</v>
      </c>
      <c r="CH70" s="174">
        <f t="shared" si="51"/>
        <v>0</v>
      </c>
      <c r="CI70" s="174">
        <f t="shared" si="52"/>
        <v>0</v>
      </c>
      <c r="CJ70" s="174">
        <f t="shared" si="53"/>
        <v>0</v>
      </c>
      <c r="CK70" s="174">
        <f t="shared" si="54"/>
        <v>0</v>
      </c>
      <c r="CL70" s="71">
        <f t="shared" si="55"/>
        <v>0</v>
      </c>
      <c r="CM70" s="7">
        <f t="shared" si="56"/>
        <v>0</v>
      </c>
      <c r="CN70" s="7">
        <f t="shared" si="57"/>
        <v>0</v>
      </c>
      <c r="CO70" s="7">
        <f t="shared" si="58"/>
        <v>0</v>
      </c>
      <c r="CP70" s="7">
        <f t="shared" si="59"/>
        <v>0</v>
      </c>
      <c r="CQ70" s="7">
        <f t="shared" si="60"/>
        <v>0</v>
      </c>
      <c r="CR70" s="71">
        <f t="shared" si="61"/>
        <v>0</v>
      </c>
      <c r="CS70" s="7">
        <f t="shared" si="62"/>
        <v>0.9237673765161869</v>
      </c>
      <c r="CT70" s="7">
        <f t="shared" si="63"/>
        <v>0</v>
      </c>
      <c r="CU70" s="7">
        <f t="shared" si="64"/>
        <v>0</v>
      </c>
      <c r="CV70" s="93">
        <f t="shared" si="65"/>
        <v>0</v>
      </c>
      <c r="CW70" s="71">
        <f t="shared" si="66"/>
        <v>0</v>
      </c>
      <c r="CX70" s="16">
        <v>1903</v>
      </c>
      <c r="CY70" s="7">
        <f t="shared" si="67"/>
        <v>0.9237673765161869</v>
      </c>
      <c r="CZ70" s="7">
        <f t="shared" si="68"/>
        <v>0.9237673765161869</v>
      </c>
      <c r="DA70" s="7">
        <f t="shared" si="69"/>
        <v>0.9237673765161869</v>
      </c>
      <c r="DB70" s="92">
        <f t="shared" si="70"/>
        <v>0.9237673765161869</v>
      </c>
      <c r="DC70" s="93">
        <f t="shared" si="31"/>
        <v>0</v>
      </c>
      <c r="DD70" s="7">
        <f t="shared" si="71"/>
        <v>0.21303871470621272</v>
      </c>
      <c r="DE70" s="7">
        <f t="shared" si="72"/>
        <v>0.22017999763657495</v>
      </c>
      <c r="DF70" s="7">
        <f t="shared" si="73"/>
        <v>0.19860713046137282</v>
      </c>
      <c r="DG70" s="7">
        <f t="shared" si="74"/>
        <v>0.17407426939128365</v>
      </c>
      <c r="DH70" s="7">
        <f t="shared" si="75"/>
        <v>0.11786726432074282</v>
      </c>
      <c r="DI70" s="71">
        <f t="shared" si="76"/>
        <v>0</v>
      </c>
      <c r="DJ70" s="16">
        <v>1903</v>
      </c>
      <c r="DK70" s="23">
        <f t="shared" si="77"/>
        <v>0.59346944919314903</v>
      </c>
      <c r="DL70" s="23">
        <f t="shared" si="78"/>
        <v>0.93225839601622873</v>
      </c>
      <c r="DM70" s="23">
        <f t="shared" si="79"/>
        <v>0.59346944919314903</v>
      </c>
      <c r="DN70" s="23">
        <f t="shared" si="80"/>
        <v>0.93225839601622873</v>
      </c>
    </row>
    <row r="71" spans="1:118">
      <c r="A71" s="16">
        <v>1904</v>
      </c>
      <c r="B71" s="9">
        <v>13928.431445881977</v>
      </c>
      <c r="C71" s="9">
        <v>0</v>
      </c>
      <c r="D71" s="9">
        <v>0</v>
      </c>
      <c r="E71" s="9">
        <v>0</v>
      </c>
      <c r="F71" s="9">
        <v>0</v>
      </c>
      <c r="G71" s="9">
        <v>13928.431445881977</v>
      </c>
      <c r="H71" s="9">
        <v>0</v>
      </c>
      <c r="I71" s="9">
        <v>0</v>
      </c>
      <c r="J71" s="9">
        <v>1617976.3222099652</v>
      </c>
      <c r="K71" s="9">
        <v>3100295</v>
      </c>
      <c r="L71" s="9">
        <f t="shared" si="33"/>
        <v>521878.18327287084</v>
      </c>
      <c r="M71" s="40">
        <v>460.70499999999998</v>
      </c>
      <c r="N71" s="40">
        <f t="shared" si="34"/>
        <v>473.32226791784456</v>
      </c>
      <c r="O71" s="27">
        <f t="shared" si="105"/>
        <v>4492.614878868616</v>
      </c>
      <c r="P71" s="27">
        <f t="shared" si="82"/>
        <v>0.8608550851261767</v>
      </c>
      <c r="Q71" s="19">
        <v>1904</v>
      </c>
      <c r="R71" s="7">
        <f t="shared" si="83"/>
        <v>0.8608550851261767</v>
      </c>
      <c r="S71" s="7">
        <f t="shared" si="84"/>
        <v>0</v>
      </c>
      <c r="T71" s="7">
        <f t="shared" si="85"/>
        <v>0</v>
      </c>
      <c r="U71" s="7">
        <f t="shared" si="86"/>
        <v>0</v>
      </c>
      <c r="V71" s="7">
        <v>0</v>
      </c>
      <c r="W71" s="7"/>
      <c r="X71" s="7">
        <f t="shared" si="87"/>
        <v>0.8608550851261767</v>
      </c>
      <c r="Y71" s="7">
        <f t="shared" si="88"/>
        <v>0</v>
      </c>
      <c r="Z71" s="7">
        <f t="shared" si="89"/>
        <v>0</v>
      </c>
      <c r="AA71" s="71">
        <f t="shared" si="36"/>
        <v>0</v>
      </c>
      <c r="AB71" s="16">
        <v>1904</v>
      </c>
      <c r="AC71" s="9">
        <f t="shared" si="106"/>
        <v>0</v>
      </c>
      <c r="AD71" s="9">
        <f t="shared" si="106"/>
        <v>0</v>
      </c>
      <c r="AE71" s="9">
        <f t="shared" si="106"/>
        <v>0</v>
      </c>
      <c r="AF71" s="9">
        <f t="shared" si="106"/>
        <v>0</v>
      </c>
      <c r="AG71" s="9">
        <f t="shared" si="106"/>
        <v>0</v>
      </c>
      <c r="AH71" s="9">
        <f t="shared" si="107"/>
        <v>0</v>
      </c>
      <c r="AI71" s="9">
        <f t="shared" si="107"/>
        <v>0</v>
      </c>
      <c r="AJ71" s="9">
        <f t="shared" si="107"/>
        <v>0</v>
      </c>
      <c r="AK71" s="9">
        <f t="shared" si="107"/>
        <v>0</v>
      </c>
      <c r="AL71" s="9">
        <f t="shared" si="107"/>
        <v>0</v>
      </c>
      <c r="AM71" s="27">
        <f t="shared" si="108"/>
        <v>0</v>
      </c>
      <c r="AN71" s="27">
        <f t="shared" si="108"/>
        <v>0</v>
      </c>
      <c r="AO71" s="27">
        <f t="shared" si="108"/>
        <v>0</v>
      </c>
      <c r="AP71" s="27">
        <f t="shared" si="108"/>
        <v>0</v>
      </c>
      <c r="AQ71" s="27">
        <f t="shared" si="108"/>
        <v>0</v>
      </c>
      <c r="AR71" s="19">
        <v>1904</v>
      </c>
      <c r="AS71" s="27">
        <f t="shared" si="81"/>
        <v>3212.1670547566664</v>
      </c>
      <c r="AT71" s="27">
        <f t="shared" si="81"/>
        <v>3319.8422901674662</v>
      </c>
      <c r="AU71" s="27">
        <f t="shared" si="81"/>
        <v>2994.5697062036238</v>
      </c>
      <c r="AV71" s="27">
        <f t="shared" si="81"/>
        <v>2624.6667606430683</v>
      </c>
      <c r="AW71" s="27">
        <f t="shared" si="81"/>
        <v>1777.1856341111543</v>
      </c>
      <c r="AX71" s="157">
        <f t="shared" si="41"/>
        <v>13928.431445881977</v>
      </c>
      <c r="AY71" s="27">
        <f t="shared" si="109"/>
        <v>0</v>
      </c>
      <c r="AZ71" s="27">
        <f t="shared" si="109"/>
        <v>0</v>
      </c>
      <c r="BA71" s="27">
        <f t="shared" si="109"/>
        <v>0</v>
      </c>
      <c r="BB71" s="27">
        <f t="shared" si="109"/>
        <v>0</v>
      </c>
      <c r="BC71" s="27">
        <f t="shared" si="109"/>
        <v>0</v>
      </c>
      <c r="BD71" s="27">
        <f t="shared" si="110"/>
        <v>0</v>
      </c>
      <c r="BE71" s="27">
        <f t="shared" si="110"/>
        <v>0</v>
      </c>
      <c r="BF71" s="27">
        <f t="shared" si="110"/>
        <v>0</v>
      </c>
      <c r="BG71" s="27">
        <f t="shared" si="110"/>
        <v>0</v>
      </c>
      <c r="BH71" s="27">
        <f t="shared" si="110"/>
        <v>0</v>
      </c>
      <c r="BI71" s="4"/>
      <c r="BJ71" s="7">
        <f t="shared" si="90"/>
        <v>0</v>
      </c>
      <c r="BK71" s="7">
        <f t="shared" si="91"/>
        <v>0</v>
      </c>
      <c r="BL71" s="7">
        <f t="shared" si="92"/>
        <v>0</v>
      </c>
      <c r="BM71" s="7">
        <f t="shared" si="93"/>
        <v>0</v>
      </c>
      <c r="BN71" s="7">
        <f t="shared" si="94"/>
        <v>0</v>
      </c>
      <c r="BO71" s="71">
        <f t="shared" si="44"/>
        <v>0</v>
      </c>
      <c r="BP71" s="7">
        <f t="shared" si="95"/>
        <v>0</v>
      </c>
      <c r="BQ71" s="7">
        <f t="shared" si="96"/>
        <v>0</v>
      </c>
      <c r="BR71" s="7">
        <f t="shared" si="97"/>
        <v>0</v>
      </c>
      <c r="BS71" s="7">
        <f t="shared" si="98"/>
        <v>0</v>
      </c>
      <c r="BT71" s="7">
        <f t="shared" si="99"/>
        <v>0</v>
      </c>
      <c r="BU71" s="7">
        <f t="shared" si="100"/>
        <v>0</v>
      </c>
      <c r="BV71" s="7">
        <f t="shared" si="101"/>
        <v>0</v>
      </c>
      <c r="BW71" s="7">
        <f t="shared" si="102"/>
        <v>0</v>
      </c>
      <c r="BX71" s="7">
        <f t="shared" si="103"/>
        <v>0</v>
      </c>
      <c r="BY71" s="7">
        <f t="shared" si="104"/>
        <v>0</v>
      </c>
      <c r="BZ71" s="180"/>
      <c r="CA71" s="7">
        <f t="shared" si="45"/>
        <v>0.19852991732099171</v>
      </c>
      <c r="CB71" s="7">
        <f t="shared" si="46"/>
        <v>0.20518485002505799</v>
      </c>
      <c r="CC71" s="7">
        <f t="shared" si="47"/>
        <v>0.18508118228290227</v>
      </c>
      <c r="CD71" s="7">
        <f t="shared" si="48"/>
        <v>0.16221910819177393</v>
      </c>
      <c r="CE71" s="7">
        <f t="shared" si="49"/>
        <v>0.1098400273054508</v>
      </c>
      <c r="CF71" s="71">
        <f t="shared" si="29"/>
        <v>0</v>
      </c>
      <c r="CG71" s="174">
        <f t="shared" si="50"/>
        <v>0</v>
      </c>
      <c r="CH71" s="174">
        <f t="shared" si="51"/>
        <v>0</v>
      </c>
      <c r="CI71" s="174">
        <f t="shared" si="52"/>
        <v>0</v>
      </c>
      <c r="CJ71" s="174">
        <f t="shared" si="53"/>
        <v>0</v>
      </c>
      <c r="CK71" s="174">
        <f t="shared" si="54"/>
        <v>0</v>
      </c>
      <c r="CL71" s="71">
        <f t="shared" si="55"/>
        <v>0</v>
      </c>
      <c r="CM71" s="7">
        <f t="shared" si="56"/>
        <v>0</v>
      </c>
      <c r="CN71" s="7">
        <f t="shared" si="57"/>
        <v>0</v>
      </c>
      <c r="CO71" s="7">
        <f t="shared" si="58"/>
        <v>0</v>
      </c>
      <c r="CP71" s="7">
        <f t="shared" si="59"/>
        <v>0</v>
      </c>
      <c r="CQ71" s="7">
        <f t="shared" si="60"/>
        <v>0</v>
      </c>
      <c r="CR71" s="71">
        <f t="shared" si="61"/>
        <v>0</v>
      </c>
      <c r="CS71" s="7">
        <f t="shared" si="62"/>
        <v>0.86085508512617681</v>
      </c>
      <c r="CT71" s="7">
        <f t="shared" si="63"/>
        <v>0</v>
      </c>
      <c r="CU71" s="7">
        <f t="shared" si="64"/>
        <v>0</v>
      </c>
      <c r="CV71" s="93">
        <f t="shared" si="65"/>
        <v>0</v>
      </c>
      <c r="CW71" s="71">
        <f t="shared" si="66"/>
        <v>0</v>
      </c>
      <c r="CX71" s="16">
        <v>1904</v>
      </c>
      <c r="CY71" s="7">
        <f t="shared" si="67"/>
        <v>0.86085508512617681</v>
      </c>
      <c r="CZ71" s="7">
        <f t="shared" si="68"/>
        <v>0.86085508512617681</v>
      </c>
      <c r="DA71" s="7">
        <f t="shared" si="69"/>
        <v>0.86085508512617681</v>
      </c>
      <c r="DB71" s="92">
        <f t="shared" si="70"/>
        <v>0.8608550851261767</v>
      </c>
      <c r="DC71" s="93">
        <f t="shared" si="31"/>
        <v>0</v>
      </c>
      <c r="DD71" s="7">
        <f t="shared" si="71"/>
        <v>0.19852991732099171</v>
      </c>
      <c r="DE71" s="7">
        <f t="shared" si="72"/>
        <v>0.20518485002505799</v>
      </c>
      <c r="DF71" s="7">
        <f t="shared" si="73"/>
        <v>0.18508118228290227</v>
      </c>
      <c r="DG71" s="7">
        <f t="shared" si="74"/>
        <v>0.16221910819177393</v>
      </c>
      <c r="DH71" s="7">
        <f t="shared" si="75"/>
        <v>0.1098400273054508</v>
      </c>
      <c r="DI71" s="71">
        <f t="shared" si="76"/>
        <v>0</v>
      </c>
      <c r="DJ71" s="16">
        <v>1904</v>
      </c>
      <c r="DK71" s="23">
        <f t="shared" si="77"/>
        <v>0.59346944919314892</v>
      </c>
      <c r="DL71" s="23">
        <f t="shared" si="78"/>
        <v>0.93225839601622895</v>
      </c>
      <c r="DM71" s="23">
        <f t="shared" si="79"/>
        <v>0.59346944919314892</v>
      </c>
      <c r="DN71" s="23">
        <f t="shared" si="80"/>
        <v>0.93225839601622895</v>
      </c>
    </row>
    <row r="72" spans="1:118">
      <c r="A72" s="16">
        <v>1905</v>
      </c>
      <c r="B72" s="9">
        <v>17202.786577364928</v>
      </c>
      <c r="C72" s="9">
        <v>0</v>
      </c>
      <c r="D72" s="9">
        <v>0</v>
      </c>
      <c r="E72" s="9">
        <v>0</v>
      </c>
      <c r="F72" s="9">
        <v>0</v>
      </c>
      <c r="G72" s="9">
        <v>17202.786577364928</v>
      </c>
      <c r="H72" s="9">
        <v>0</v>
      </c>
      <c r="I72" s="9">
        <v>0</v>
      </c>
      <c r="J72" s="9">
        <v>1616339.2677819973</v>
      </c>
      <c r="K72" s="9">
        <v>3135874</v>
      </c>
      <c r="L72" s="9">
        <f t="shared" si="33"/>
        <v>515435.01677108114</v>
      </c>
      <c r="M72" s="40">
        <v>454.56400000000002</v>
      </c>
      <c r="N72" s="40">
        <f t="shared" si="34"/>
        <v>467.01308514951461</v>
      </c>
      <c r="O72" s="27">
        <f t="shared" si="105"/>
        <v>5485.8028662391825</v>
      </c>
      <c r="P72" s="27">
        <f t="shared" si="82"/>
        <v>1.0643054289568334</v>
      </c>
      <c r="Q72" s="19">
        <v>1905</v>
      </c>
      <c r="R72" s="7">
        <f t="shared" si="83"/>
        <v>1.0643054289568334</v>
      </c>
      <c r="S72" s="7">
        <f t="shared" si="84"/>
        <v>0</v>
      </c>
      <c r="T72" s="7">
        <f t="shared" si="85"/>
        <v>0</v>
      </c>
      <c r="U72" s="7">
        <f t="shared" si="86"/>
        <v>0</v>
      </c>
      <c r="V72" s="7">
        <v>0</v>
      </c>
      <c r="W72" s="7"/>
      <c r="X72" s="7">
        <f t="shared" si="87"/>
        <v>1.0643054289568334</v>
      </c>
      <c r="Y72" s="7">
        <f t="shared" si="88"/>
        <v>0</v>
      </c>
      <c r="Z72" s="7">
        <f t="shared" si="89"/>
        <v>0</v>
      </c>
      <c r="AA72" s="71">
        <f t="shared" si="36"/>
        <v>0</v>
      </c>
      <c r="AB72" s="16">
        <v>1905</v>
      </c>
      <c r="AC72" s="9">
        <f t="shared" si="106"/>
        <v>0</v>
      </c>
      <c r="AD72" s="9">
        <f t="shared" si="106"/>
        <v>0</v>
      </c>
      <c r="AE72" s="9">
        <f t="shared" si="106"/>
        <v>0</v>
      </c>
      <c r="AF72" s="9">
        <f t="shared" si="106"/>
        <v>0</v>
      </c>
      <c r="AG72" s="9">
        <f t="shared" si="106"/>
        <v>0</v>
      </c>
      <c r="AH72" s="9">
        <f t="shared" si="107"/>
        <v>0</v>
      </c>
      <c r="AI72" s="9">
        <f t="shared" si="107"/>
        <v>0</v>
      </c>
      <c r="AJ72" s="9">
        <f t="shared" si="107"/>
        <v>0</v>
      </c>
      <c r="AK72" s="9">
        <f t="shared" si="107"/>
        <v>0</v>
      </c>
      <c r="AL72" s="9">
        <f t="shared" si="107"/>
        <v>0</v>
      </c>
      <c r="AM72" s="27">
        <f t="shared" si="108"/>
        <v>0</v>
      </c>
      <c r="AN72" s="27">
        <f t="shared" si="108"/>
        <v>0</v>
      </c>
      <c r="AO72" s="27">
        <f t="shared" si="108"/>
        <v>0</v>
      </c>
      <c r="AP72" s="27">
        <f t="shared" si="108"/>
        <v>0</v>
      </c>
      <c r="AQ72" s="27">
        <f t="shared" si="108"/>
        <v>0</v>
      </c>
      <c r="AR72" s="19">
        <v>1905</v>
      </c>
      <c r="AS72" s="27">
        <f t="shared" si="81"/>
        <v>3967.2970002777474</v>
      </c>
      <c r="AT72" s="27">
        <f t="shared" si="81"/>
        <v>4100.2849897463793</v>
      </c>
      <c r="AU72" s="27">
        <f t="shared" si="81"/>
        <v>3698.5459379989288</v>
      </c>
      <c r="AV72" s="27">
        <f t="shared" si="81"/>
        <v>3241.6846287020917</v>
      </c>
      <c r="AW72" s="27">
        <f t="shared" si="81"/>
        <v>2194.9740206397828</v>
      </c>
      <c r="AX72" s="157">
        <f t="shared" si="41"/>
        <v>17202.786577364932</v>
      </c>
      <c r="AY72" s="27">
        <f t="shared" si="109"/>
        <v>0</v>
      </c>
      <c r="AZ72" s="27">
        <f t="shared" si="109"/>
        <v>0</v>
      </c>
      <c r="BA72" s="27">
        <f t="shared" si="109"/>
        <v>0</v>
      </c>
      <c r="BB72" s="27">
        <f t="shared" si="109"/>
        <v>0</v>
      </c>
      <c r="BC72" s="27">
        <f t="shared" si="109"/>
        <v>0</v>
      </c>
      <c r="BD72" s="27">
        <f t="shared" si="110"/>
        <v>0</v>
      </c>
      <c r="BE72" s="27">
        <f t="shared" si="110"/>
        <v>0</v>
      </c>
      <c r="BF72" s="27">
        <f t="shared" si="110"/>
        <v>0</v>
      </c>
      <c r="BG72" s="27">
        <f t="shared" si="110"/>
        <v>0</v>
      </c>
      <c r="BH72" s="27">
        <f t="shared" si="110"/>
        <v>0</v>
      </c>
      <c r="BI72" s="4"/>
      <c r="BJ72" s="7">
        <f t="shared" si="90"/>
        <v>0</v>
      </c>
      <c r="BK72" s="7">
        <f t="shared" si="91"/>
        <v>0</v>
      </c>
      <c r="BL72" s="7">
        <f t="shared" si="92"/>
        <v>0</v>
      </c>
      <c r="BM72" s="7">
        <f t="shared" si="93"/>
        <v>0</v>
      </c>
      <c r="BN72" s="7">
        <f t="shared" si="94"/>
        <v>0</v>
      </c>
      <c r="BO72" s="71">
        <f t="shared" si="44"/>
        <v>0</v>
      </c>
      <c r="BP72" s="7">
        <f t="shared" si="95"/>
        <v>0</v>
      </c>
      <c r="BQ72" s="7">
        <f t="shared" si="96"/>
        <v>0</v>
      </c>
      <c r="BR72" s="7">
        <f t="shared" si="97"/>
        <v>0</v>
      </c>
      <c r="BS72" s="7">
        <f t="shared" si="98"/>
        <v>0</v>
      </c>
      <c r="BT72" s="7">
        <f t="shared" si="99"/>
        <v>0</v>
      </c>
      <c r="BU72" s="7">
        <f t="shared" si="100"/>
        <v>0</v>
      </c>
      <c r="BV72" s="7">
        <f t="shared" si="101"/>
        <v>0</v>
      </c>
      <c r="BW72" s="7">
        <f t="shared" si="102"/>
        <v>0</v>
      </c>
      <c r="BX72" s="7">
        <f t="shared" si="103"/>
        <v>0</v>
      </c>
      <c r="BY72" s="7">
        <f t="shared" si="104"/>
        <v>0</v>
      </c>
      <c r="BZ72" s="180"/>
      <c r="CA72" s="7">
        <f t="shared" si="45"/>
        <v>0.24544952160457156</v>
      </c>
      <c r="CB72" s="7">
        <f t="shared" si="46"/>
        <v>0.25367724904518019</v>
      </c>
      <c r="CC72" s="7">
        <f t="shared" si="47"/>
        <v>0.22882237731402857</v>
      </c>
      <c r="CD72" s="7">
        <f t="shared" si="48"/>
        <v>0.20055719076542983</v>
      </c>
      <c r="CE72" s="7">
        <f t="shared" si="49"/>
        <v>0.13579909022762346</v>
      </c>
      <c r="CF72" s="71">
        <f t="shared" si="29"/>
        <v>0</v>
      </c>
      <c r="CG72" s="174">
        <f t="shared" si="50"/>
        <v>0</v>
      </c>
      <c r="CH72" s="174">
        <f t="shared" si="51"/>
        <v>0</v>
      </c>
      <c r="CI72" s="174">
        <f t="shared" si="52"/>
        <v>0</v>
      </c>
      <c r="CJ72" s="174">
        <f t="shared" si="53"/>
        <v>0</v>
      </c>
      <c r="CK72" s="174">
        <f t="shared" si="54"/>
        <v>0</v>
      </c>
      <c r="CL72" s="71">
        <f t="shared" si="55"/>
        <v>0</v>
      </c>
      <c r="CM72" s="7">
        <f t="shared" si="56"/>
        <v>0</v>
      </c>
      <c r="CN72" s="7">
        <f t="shared" si="57"/>
        <v>0</v>
      </c>
      <c r="CO72" s="7">
        <f t="shared" si="58"/>
        <v>0</v>
      </c>
      <c r="CP72" s="7">
        <f t="shared" si="59"/>
        <v>0</v>
      </c>
      <c r="CQ72" s="7">
        <f t="shared" si="60"/>
        <v>0</v>
      </c>
      <c r="CR72" s="71">
        <f t="shared" si="61"/>
        <v>0</v>
      </c>
      <c r="CS72" s="7">
        <f t="shared" si="62"/>
        <v>1.0643054289568334</v>
      </c>
      <c r="CT72" s="7">
        <f t="shared" si="63"/>
        <v>0</v>
      </c>
      <c r="CU72" s="7">
        <f t="shared" si="64"/>
        <v>0</v>
      </c>
      <c r="CV72" s="93">
        <f t="shared" si="65"/>
        <v>0</v>
      </c>
      <c r="CW72" s="71">
        <f t="shared" si="66"/>
        <v>0</v>
      </c>
      <c r="CX72" s="16">
        <v>1905</v>
      </c>
      <c r="CY72" s="7">
        <f t="shared" si="67"/>
        <v>1.0643054289568334</v>
      </c>
      <c r="CZ72" s="7">
        <f t="shared" si="68"/>
        <v>1.0643054289568334</v>
      </c>
      <c r="DA72" s="7">
        <f t="shared" si="69"/>
        <v>1.0643054289568334</v>
      </c>
      <c r="DB72" s="92">
        <f t="shared" si="70"/>
        <v>1.0643054289568334</v>
      </c>
      <c r="DC72" s="93">
        <f t="shared" si="31"/>
        <v>0</v>
      </c>
      <c r="DD72" s="7">
        <f t="shared" si="71"/>
        <v>0.24544952160457156</v>
      </c>
      <c r="DE72" s="7">
        <f t="shared" si="72"/>
        <v>0.25367724904518019</v>
      </c>
      <c r="DF72" s="7">
        <f t="shared" si="73"/>
        <v>0.22882237731402857</v>
      </c>
      <c r="DG72" s="7">
        <f t="shared" si="74"/>
        <v>0.20055719076542983</v>
      </c>
      <c r="DH72" s="7">
        <f t="shared" si="75"/>
        <v>0.13579909022762346</v>
      </c>
      <c r="DI72" s="71">
        <f t="shared" si="76"/>
        <v>0</v>
      </c>
      <c r="DJ72" s="16">
        <v>1905</v>
      </c>
      <c r="DK72" s="23">
        <f t="shared" si="77"/>
        <v>0.59346944919314903</v>
      </c>
      <c r="DL72" s="23">
        <f t="shared" si="78"/>
        <v>0.93225839601622873</v>
      </c>
      <c r="DM72" s="23">
        <f t="shared" si="79"/>
        <v>0.59346944919314903</v>
      </c>
      <c r="DN72" s="23">
        <f t="shared" si="80"/>
        <v>0.93225839601622873</v>
      </c>
    </row>
    <row r="73" spans="1:118">
      <c r="A73" s="16">
        <v>1906</v>
      </c>
      <c r="B73" s="9">
        <v>17539.785884903951</v>
      </c>
      <c r="C73" s="9">
        <v>0</v>
      </c>
      <c r="D73" s="9">
        <v>0</v>
      </c>
      <c r="E73" s="9">
        <v>0</v>
      </c>
      <c r="F73" s="9">
        <v>0</v>
      </c>
      <c r="G73" s="9">
        <v>17539.785884903951</v>
      </c>
      <c r="H73" s="9">
        <v>0</v>
      </c>
      <c r="I73" s="9">
        <v>0</v>
      </c>
      <c r="J73" s="9">
        <v>1742694.9699211486</v>
      </c>
      <c r="K73" s="9">
        <v>3171619</v>
      </c>
      <c r="L73" s="9">
        <f t="shared" si="33"/>
        <v>549465.4212631305</v>
      </c>
      <c r="M73" s="40">
        <v>484.12900000000002</v>
      </c>
      <c r="N73" s="40">
        <f t="shared" si="34"/>
        <v>497.38777795942781</v>
      </c>
      <c r="O73" s="27">
        <f t="shared" si="105"/>
        <v>5530.2310538888651</v>
      </c>
      <c r="P73" s="27">
        <f t="shared" ref="P73:P104" si="111">100*B73/J73</f>
        <v>1.0064748098571472</v>
      </c>
      <c r="Q73" s="19">
        <v>1906</v>
      </c>
      <c r="R73" s="7">
        <f t="shared" ref="R73:R104" si="112">100*B73/$J73</f>
        <v>1.0064748098571472</v>
      </c>
      <c r="S73" s="7">
        <f t="shared" ref="S73:S104" si="113">100*C73/$J73</f>
        <v>0</v>
      </c>
      <c r="T73" s="7">
        <f t="shared" ref="T73:T104" si="114">100*D73/$J73</f>
        <v>0</v>
      </c>
      <c r="U73" s="7">
        <f t="shared" ref="U73:U104" si="115">100*E73/$J73</f>
        <v>0</v>
      </c>
      <c r="V73" s="7">
        <v>0</v>
      </c>
      <c r="W73" s="7"/>
      <c r="X73" s="7">
        <f t="shared" ref="X73:X104" si="116">100*G73/$J73</f>
        <v>1.0064748098571472</v>
      </c>
      <c r="Y73" s="7">
        <f t="shared" ref="Y73:Y104" si="117">100*H73/$J73</f>
        <v>0</v>
      </c>
      <c r="Z73" s="7">
        <f t="shared" ref="Z73:Z104" si="118">100*I73/$J73</f>
        <v>0</v>
      </c>
      <c r="AA73" s="71">
        <f t="shared" si="36"/>
        <v>0</v>
      </c>
      <c r="AB73" s="16">
        <v>1906</v>
      </c>
      <c r="AC73" s="9">
        <f t="shared" si="106"/>
        <v>0</v>
      </c>
      <c r="AD73" s="9">
        <f t="shared" si="106"/>
        <v>0</v>
      </c>
      <c r="AE73" s="9">
        <f t="shared" si="106"/>
        <v>0</v>
      </c>
      <c r="AF73" s="9">
        <f t="shared" si="106"/>
        <v>0</v>
      </c>
      <c r="AG73" s="9">
        <f t="shared" si="106"/>
        <v>0</v>
      </c>
      <c r="AH73" s="9">
        <f t="shared" si="107"/>
        <v>0</v>
      </c>
      <c r="AI73" s="9">
        <f t="shared" si="107"/>
        <v>0</v>
      </c>
      <c r="AJ73" s="9">
        <f t="shared" si="107"/>
        <v>0</v>
      </c>
      <c r="AK73" s="9">
        <f t="shared" si="107"/>
        <v>0</v>
      </c>
      <c r="AL73" s="9">
        <f t="shared" si="107"/>
        <v>0</v>
      </c>
      <c r="AM73" s="27">
        <f t="shared" si="108"/>
        <v>0</v>
      </c>
      <c r="AN73" s="27">
        <f t="shared" si="108"/>
        <v>0</v>
      </c>
      <c r="AO73" s="27">
        <f t="shared" si="108"/>
        <v>0</v>
      </c>
      <c r="AP73" s="27">
        <f t="shared" si="108"/>
        <v>0</v>
      </c>
      <c r="AQ73" s="27">
        <f t="shared" si="108"/>
        <v>0</v>
      </c>
      <c r="AR73" s="19">
        <v>1906</v>
      </c>
      <c r="AS73" s="27">
        <f t="shared" si="81"/>
        <v>4045.015591732832</v>
      </c>
      <c r="AT73" s="27">
        <f t="shared" si="81"/>
        <v>4180.6087905470777</v>
      </c>
      <c r="AU73" s="27">
        <f t="shared" si="81"/>
        <v>3770.9997474094871</v>
      </c>
      <c r="AV73" s="27">
        <f t="shared" si="81"/>
        <v>3305.1886122119445</v>
      </c>
      <c r="AW73" s="27">
        <f t="shared" si="81"/>
        <v>2237.9731430026122</v>
      </c>
      <c r="AX73" s="157">
        <f t="shared" si="41"/>
        <v>17539.785884903955</v>
      </c>
      <c r="AY73" s="27">
        <f t="shared" si="109"/>
        <v>0</v>
      </c>
      <c r="AZ73" s="27">
        <f t="shared" si="109"/>
        <v>0</v>
      </c>
      <c r="BA73" s="27">
        <f t="shared" si="109"/>
        <v>0</v>
      </c>
      <c r="BB73" s="27">
        <f t="shared" si="109"/>
        <v>0</v>
      </c>
      <c r="BC73" s="27">
        <f t="shared" si="109"/>
        <v>0</v>
      </c>
      <c r="BD73" s="27">
        <f t="shared" si="110"/>
        <v>0</v>
      </c>
      <c r="BE73" s="27">
        <f t="shared" si="110"/>
        <v>0</v>
      </c>
      <c r="BF73" s="27">
        <f t="shared" si="110"/>
        <v>0</v>
      </c>
      <c r="BG73" s="27">
        <f t="shared" si="110"/>
        <v>0</v>
      </c>
      <c r="BH73" s="27">
        <f t="shared" si="110"/>
        <v>0</v>
      </c>
      <c r="BI73" s="4"/>
      <c r="BJ73" s="7">
        <f t="shared" ref="BJ73:BJ104" si="119">100*AC73/$J73</f>
        <v>0</v>
      </c>
      <c r="BK73" s="7">
        <f t="shared" ref="BK73:BK104" si="120">100*AD73/$J73</f>
        <v>0</v>
      </c>
      <c r="BL73" s="7">
        <f t="shared" ref="BL73:BL104" si="121">100*AE73/$J73</f>
        <v>0</v>
      </c>
      <c r="BM73" s="7">
        <f t="shared" ref="BM73:BM104" si="122">100*AF73/$J73</f>
        <v>0</v>
      </c>
      <c r="BN73" s="7">
        <f t="shared" ref="BN73:BN104" si="123">100*AG73/$J73</f>
        <v>0</v>
      </c>
      <c r="BO73" s="71">
        <f t="shared" si="44"/>
        <v>0</v>
      </c>
      <c r="BP73" s="7">
        <f t="shared" ref="BP73:BP104" si="124">100*AH73/$J73</f>
        <v>0</v>
      </c>
      <c r="BQ73" s="7">
        <f t="shared" ref="BQ73:BQ104" si="125">100*AI73/$J73</f>
        <v>0</v>
      </c>
      <c r="BR73" s="7">
        <f t="shared" ref="BR73:BR104" si="126">100*AJ73/$J73</f>
        <v>0</v>
      </c>
      <c r="BS73" s="7">
        <f t="shared" ref="BS73:BS104" si="127">100*AK73/$J73</f>
        <v>0</v>
      </c>
      <c r="BT73" s="7">
        <f t="shared" ref="BT73:BT104" si="128">100*AL73/$J73</f>
        <v>0</v>
      </c>
      <c r="BU73" s="7">
        <f t="shared" ref="BU73:BU104" si="129">100*AM73/$J73</f>
        <v>0</v>
      </c>
      <c r="BV73" s="7">
        <f t="shared" ref="BV73:BV104" si="130">100*AN73/$J73</f>
        <v>0</v>
      </c>
      <c r="BW73" s="7">
        <f t="shared" ref="BW73:BW104" si="131">100*AO73/$J73</f>
        <v>0</v>
      </c>
      <c r="BX73" s="7">
        <f t="shared" ref="BX73:BX104" si="132">100*AP73/$J73</f>
        <v>0</v>
      </c>
      <c r="BY73" s="7">
        <f t="shared" ref="BY73:BY104" si="133">100*AQ73/$J73</f>
        <v>0</v>
      </c>
      <c r="BZ73" s="180"/>
      <c r="CA73" s="7">
        <f t="shared" si="45"/>
        <v>0.23211265663524905</v>
      </c>
      <c r="CB73" s="7">
        <f t="shared" si="46"/>
        <v>0.23989331826304847</v>
      </c>
      <c r="CC73" s="7">
        <f t="shared" si="47"/>
        <v>0.21638897296984294</v>
      </c>
      <c r="CD73" s="7">
        <f t="shared" si="48"/>
        <v>0.1896596173891231</v>
      </c>
      <c r="CE73" s="7">
        <f t="shared" si="49"/>
        <v>0.12842024459988391</v>
      </c>
      <c r="CF73" s="71">
        <f t="shared" ref="CF73:CF136" si="134">SUM(CA73:CE73)-X73</f>
        <v>0</v>
      </c>
      <c r="CG73" s="174">
        <f t="shared" si="50"/>
        <v>0</v>
      </c>
      <c r="CH73" s="174">
        <f t="shared" si="51"/>
        <v>0</v>
      </c>
      <c r="CI73" s="174">
        <f t="shared" si="52"/>
        <v>0</v>
      </c>
      <c r="CJ73" s="174">
        <f t="shared" si="53"/>
        <v>0</v>
      </c>
      <c r="CK73" s="174">
        <f t="shared" si="54"/>
        <v>0</v>
      </c>
      <c r="CL73" s="71">
        <f t="shared" si="55"/>
        <v>0</v>
      </c>
      <c r="CM73" s="7">
        <f t="shared" si="56"/>
        <v>0</v>
      </c>
      <c r="CN73" s="7">
        <f t="shared" si="57"/>
        <v>0</v>
      </c>
      <c r="CO73" s="7">
        <f t="shared" si="58"/>
        <v>0</v>
      </c>
      <c r="CP73" s="7">
        <f t="shared" si="59"/>
        <v>0</v>
      </c>
      <c r="CQ73" s="7">
        <f t="shared" si="60"/>
        <v>0</v>
      </c>
      <c r="CR73" s="71">
        <f t="shared" si="61"/>
        <v>0</v>
      </c>
      <c r="CS73" s="7">
        <f t="shared" si="62"/>
        <v>1.0064748098571474</v>
      </c>
      <c r="CT73" s="7">
        <f t="shared" si="63"/>
        <v>0</v>
      </c>
      <c r="CU73" s="7">
        <f t="shared" si="64"/>
        <v>0</v>
      </c>
      <c r="CV73" s="93">
        <f t="shared" si="65"/>
        <v>0</v>
      </c>
      <c r="CW73" s="71">
        <f t="shared" si="66"/>
        <v>0</v>
      </c>
      <c r="CX73" s="16">
        <v>1906</v>
      </c>
      <c r="CY73" s="7">
        <f t="shared" si="67"/>
        <v>1.0064748098571474</v>
      </c>
      <c r="CZ73" s="7">
        <f t="shared" si="68"/>
        <v>1.0064748098571474</v>
      </c>
      <c r="DA73" s="7">
        <f t="shared" si="69"/>
        <v>1.0064748098571474</v>
      </c>
      <c r="DB73" s="92">
        <f t="shared" si="70"/>
        <v>1.0064748098571472</v>
      </c>
      <c r="DC73" s="93">
        <f t="shared" ref="DC73:DC136" si="135">DB73-R73</f>
        <v>0</v>
      </c>
      <c r="DD73" s="7">
        <f t="shared" si="71"/>
        <v>0.23211265663524905</v>
      </c>
      <c r="DE73" s="7">
        <f t="shared" si="72"/>
        <v>0.23989331826304847</v>
      </c>
      <c r="DF73" s="7">
        <f t="shared" si="73"/>
        <v>0.21638897296984294</v>
      </c>
      <c r="DG73" s="7">
        <f t="shared" si="74"/>
        <v>0.1896596173891231</v>
      </c>
      <c r="DH73" s="7">
        <f t="shared" si="75"/>
        <v>0.12842024459988391</v>
      </c>
      <c r="DI73" s="71">
        <f t="shared" si="76"/>
        <v>0</v>
      </c>
      <c r="DJ73" s="16">
        <v>1906</v>
      </c>
      <c r="DK73" s="23">
        <f t="shared" si="77"/>
        <v>0.59346944919314903</v>
      </c>
      <c r="DL73" s="23">
        <f t="shared" si="78"/>
        <v>0.93225839601622873</v>
      </c>
      <c r="DM73" s="23">
        <f t="shared" si="79"/>
        <v>0.59346944919314903</v>
      </c>
      <c r="DN73" s="23">
        <f t="shared" si="80"/>
        <v>0.93225839601622873</v>
      </c>
    </row>
    <row r="74" spans="1:118">
      <c r="A74" s="16">
        <v>1907</v>
      </c>
      <c r="B74" s="9">
        <v>15303.300827145649</v>
      </c>
      <c r="C74" s="9">
        <v>0</v>
      </c>
      <c r="D74" s="9">
        <v>0</v>
      </c>
      <c r="E74" s="9">
        <v>0</v>
      </c>
      <c r="F74" s="9">
        <v>0</v>
      </c>
      <c r="G74" s="9">
        <v>15303.300827145649</v>
      </c>
      <c r="H74" s="9">
        <v>0</v>
      </c>
      <c r="I74" s="9">
        <v>0</v>
      </c>
      <c r="J74" s="9">
        <v>1834831.0576348</v>
      </c>
      <c r="K74" s="9">
        <v>3207571</v>
      </c>
      <c r="L74" s="9">
        <f t="shared" ref="L74:L137" si="136">1000000*J74/K74</f>
        <v>572031.31517113734</v>
      </c>
      <c r="M74" s="40">
        <v>503.43599999999998</v>
      </c>
      <c r="N74" s="40">
        <f t="shared" ref="N74:N137" si="137">M74/0.973343177</f>
        <v>517.22353625744893</v>
      </c>
      <c r="O74" s="27">
        <f t="shared" ref="O74:O105" si="138">(B74*1000000)/K74</f>
        <v>4770.9936357279848</v>
      </c>
      <c r="P74" s="27">
        <f t="shared" si="111"/>
        <v>0.83404413520623855</v>
      </c>
      <c r="Q74" s="19">
        <v>1907</v>
      </c>
      <c r="R74" s="7">
        <f t="shared" si="112"/>
        <v>0.83404413520623855</v>
      </c>
      <c r="S74" s="7">
        <f t="shared" si="113"/>
        <v>0</v>
      </c>
      <c r="T74" s="7">
        <f t="shared" si="114"/>
        <v>0</v>
      </c>
      <c r="U74" s="7">
        <f t="shared" si="115"/>
        <v>0</v>
      </c>
      <c r="V74" s="7">
        <v>0</v>
      </c>
      <c r="W74" s="7"/>
      <c r="X74" s="7">
        <f t="shared" si="116"/>
        <v>0.83404413520623855</v>
      </c>
      <c r="Y74" s="7">
        <f t="shared" si="117"/>
        <v>0</v>
      </c>
      <c r="Z74" s="7">
        <f t="shared" si="118"/>
        <v>0</v>
      </c>
      <c r="AA74" s="71">
        <f t="shared" ref="AA74:AA137" si="139">SUM(S74:U74)+SUM(X74:Z74)-R74</f>
        <v>0</v>
      </c>
      <c r="AB74" s="16">
        <v>1907</v>
      </c>
      <c r="AC74" s="9">
        <f t="shared" ref="AC74:AG105" si="140">$C74*(AC$6/100)</f>
        <v>0</v>
      </c>
      <c r="AD74" s="9">
        <f t="shared" si="140"/>
        <v>0</v>
      </c>
      <c r="AE74" s="9">
        <f t="shared" si="140"/>
        <v>0</v>
      </c>
      <c r="AF74" s="9">
        <f t="shared" si="140"/>
        <v>0</v>
      </c>
      <c r="AG74" s="9">
        <f t="shared" si="140"/>
        <v>0</v>
      </c>
      <c r="AH74" s="9">
        <f t="shared" ref="AH74:AL105" si="141">$D74*(AH$6/100)</f>
        <v>0</v>
      </c>
      <c r="AI74" s="9">
        <f t="shared" si="141"/>
        <v>0</v>
      </c>
      <c r="AJ74" s="9">
        <f t="shared" si="141"/>
        <v>0</v>
      </c>
      <c r="AK74" s="9">
        <f t="shared" si="141"/>
        <v>0</v>
      </c>
      <c r="AL74" s="9">
        <f t="shared" si="141"/>
        <v>0</v>
      </c>
      <c r="AM74" s="27">
        <f t="shared" ref="AM74:AQ105" si="142">$E74*(AM$6/100)</f>
        <v>0</v>
      </c>
      <c r="AN74" s="27">
        <f t="shared" si="142"/>
        <v>0</v>
      </c>
      <c r="AO74" s="27">
        <f t="shared" si="142"/>
        <v>0</v>
      </c>
      <c r="AP74" s="27">
        <f t="shared" si="142"/>
        <v>0</v>
      </c>
      <c r="AQ74" s="27">
        <f t="shared" si="142"/>
        <v>0</v>
      </c>
      <c r="AR74" s="19">
        <v>1907</v>
      </c>
      <c r="AS74" s="27">
        <f t="shared" si="81"/>
        <v>3529.2386610066692</v>
      </c>
      <c r="AT74" s="27">
        <f t="shared" si="81"/>
        <v>3647.5424718505224</v>
      </c>
      <c r="AU74" s="27">
        <f t="shared" si="81"/>
        <v>3290.1623732685407</v>
      </c>
      <c r="AV74" s="27">
        <f t="shared" si="81"/>
        <v>2883.7464696002135</v>
      </c>
      <c r="AW74" s="27">
        <f t="shared" si="81"/>
        <v>1952.6108514197047</v>
      </c>
      <c r="AX74" s="157">
        <f t="shared" ref="AX74:AX137" si="143">SUM(AS74:AW74)</f>
        <v>15303.300827145649</v>
      </c>
      <c r="AY74" s="27">
        <f t="shared" ref="AY74:BC105" si="144">$H74*AY$6/100</f>
        <v>0</v>
      </c>
      <c r="AZ74" s="27">
        <f t="shared" si="144"/>
        <v>0</v>
      </c>
      <c r="BA74" s="27">
        <f t="shared" si="144"/>
        <v>0</v>
      </c>
      <c r="BB74" s="27">
        <f t="shared" si="144"/>
        <v>0</v>
      </c>
      <c r="BC74" s="27">
        <f t="shared" si="144"/>
        <v>0</v>
      </c>
      <c r="BD74" s="27">
        <f t="shared" ref="BD74:BH105" si="145">$I74*BD$6/100</f>
        <v>0</v>
      </c>
      <c r="BE74" s="27">
        <f t="shared" si="145"/>
        <v>0</v>
      </c>
      <c r="BF74" s="27">
        <f t="shared" si="145"/>
        <v>0</v>
      </c>
      <c r="BG74" s="27">
        <f t="shared" si="145"/>
        <v>0</v>
      </c>
      <c r="BH74" s="27">
        <f t="shared" si="145"/>
        <v>0</v>
      </c>
      <c r="BI74" s="4"/>
      <c r="BJ74" s="7">
        <f t="shared" si="119"/>
        <v>0</v>
      </c>
      <c r="BK74" s="7">
        <f t="shared" si="120"/>
        <v>0</v>
      </c>
      <c r="BL74" s="7">
        <f t="shared" si="121"/>
        <v>0</v>
      </c>
      <c r="BM74" s="7">
        <f t="shared" si="122"/>
        <v>0</v>
      </c>
      <c r="BN74" s="7">
        <f t="shared" si="123"/>
        <v>0</v>
      </c>
      <c r="BO74" s="71">
        <f t="shared" ref="BO74:BO137" si="146">SUM(BJ74:BN74)-S74</f>
        <v>0</v>
      </c>
      <c r="BP74" s="7">
        <f t="shared" si="124"/>
        <v>0</v>
      </c>
      <c r="BQ74" s="7">
        <f t="shared" si="125"/>
        <v>0</v>
      </c>
      <c r="BR74" s="7">
        <f t="shared" si="126"/>
        <v>0</v>
      </c>
      <c r="BS74" s="7">
        <f t="shared" si="127"/>
        <v>0</v>
      </c>
      <c r="BT74" s="7">
        <f t="shared" si="128"/>
        <v>0</v>
      </c>
      <c r="BU74" s="7">
        <f t="shared" si="129"/>
        <v>0</v>
      </c>
      <c r="BV74" s="7">
        <f t="shared" si="130"/>
        <v>0</v>
      </c>
      <c r="BW74" s="7">
        <f t="shared" si="131"/>
        <v>0</v>
      </c>
      <c r="BX74" s="7">
        <f t="shared" si="132"/>
        <v>0</v>
      </c>
      <c r="BY74" s="7">
        <f t="shared" si="133"/>
        <v>0</v>
      </c>
      <c r="BZ74" s="180"/>
      <c r="CA74" s="7">
        <f t="shared" ref="CA74:CA137" si="147">100*AS74/$J74</f>
        <v>0.1923467910749263</v>
      </c>
      <c r="CB74" s="7">
        <f t="shared" ref="CB74:CB137" si="148">100*AT74/$J74</f>
        <v>0.19879445885074615</v>
      </c>
      <c r="CC74" s="7">
        <f t="shared" ref="CC74:CC137" si="149">100*AU74/$J74</f>
        <v>0.17931691092637947</v>
      </c>
      <c r="CD74" s="7">
        <f t="shared" ref="CD74:CD137" si="150">100*AV74/$J74</f>
        <v>0.15716686599569141</v>
      </c>
      <c r="CE74" s="7">
        <f t="shared" ref="CE74:CE137" si="151">100*AW74/$J74</f>
        <v>0.10641910835849538</v>
      </c>
      <c r="CF74" s="71">
        <f t="shared" si="134"/>
        <v>0</v>
      </c>
      <c r="CG74" s="174">
        <f t="shared" ref="CG74:CG137" si="152">100*AY74/$J74</f>
        <v>0</v>
      </c>
      <c r="CH74" s="174">
        <f t="shared" ref="CH74:CH137" si="153">100*AZ74/$J74</f>
        <v>0</v>
      </c>
      <c r="CI74" s="174">
        <f t="shared" ref="CI74:CI137" si="154">100*BA74/$J74</f>
        <v>0</v>
      </c>
      <c r="CJ74" s="174">
        <f t="shared" ref="CJ74:CJ137" si="155">100*BB74/$J74</f>
        <v>0</v>
      </c>
      <c r="CK74" s="174">
        <f t="shared" ref="CK74:CK137" si="156">100*BC74/$J74</f>
        <v>0</v>
      </c>
      <c r="CL74" s="71">
        <f t="shared" ref="CL74:CL137" si="157">SUM(CG74:CK74)-Y74</f>
        <v>0</v>
      </c>
      <c r="CM74" s="7">
        <f t="shared" ref="CM74:CM137" si="158">100*BD74/$J74</f>
        <v>0</v>
      </c>
      <c r="CN74" s="7">
        <f t="shared" ref="CN74:CN137" si="159">100*BE74/$J74</f>
        <v>0</v>
      </c>
      <c r="CO74" s="7">
        <f t="shared" ref="CO74:CO137" si="160">100*BF74/$J74</f>
        <v>0</v>
      </c>
      <c r="CP74" s="7">
        <f t="shared" ref="CP74:CP137" si="161">100*BG74/$J74</f>
        <v>0</v>
      </c>
      <c r="CQ74" s="7">
        <f t="shared" ref="CQ74:CQ137" si="162">100*BH74/$J74</f>
        <v>0</v>
      </c>
      <c r="CR74" s="71">
        <f t="shared" ref="CR74:CR137" si="163">SUM(CM74:CQ74)-Z74</f>
        <v>0</v>
      </c>
      <c r="CS74" s="7">
        <f t="shared" ref="CS74:CS137" si="164">SUM(CA74:CE74)</f>
        <v>0.83404413520623866</v>
      </c>
      <c r="CT74" s="7">
        <f t="shared" ref="CT74:CT137" si="165">SUM(BJ74:BN74)</f>
        <v>0</v>
      </c>
      <c r="CU74" s="7">
        <f t="shared" ref="CU74:CU99" si="166">SUM(BP74:BY74)+SUM(CG74:CQ74)</f>
        <v>0</v>
      </c>
      <c r="CV74" s="93">
        <f t="shared" ref="CV74:CV137" si="167">SUM(CS74:CU74)-R74</f>
        <v>0</v>
      </c>
      <c r="CW74" s="71">
        <f t="shared" ref="CW74:CW137" si="168">SUM(S74:V74)+SUM(X74:Z74)-R74</f>
        <v>0</v>
      </c>
      <c r="CX74" s="16">
        <v>1907</v>
      </c>
      <c r="CY74" s="7">
        <f t="shared" ref="CY74:CY137" si="169">CS74</f>
        <v>0.83404413520623866</v>
      </c>
      <c r="CZ74" s="7">
        <f t="shared" ref="CZ74:CZ137" si="170">CS74+CT74</f>
        <v>0.83404413520623866</v>
      </c>
      <c r="DA74" s="7">
        <f t="shared" ref="DA74:DA137" si="171">CZ74+CU74</f>
        <v>0.83404413520623866</v>
      </c>
      <c r="DB74" s="92">
        <f t="shared" ref="DB74:DB137" si="172">R74</f>
        <v>0.83404413520623855</v>
      </c>
      <c r="DC74" s="93">
        <f t="shared" si="135"/>
        <v>0</v>
      </c>
      <c r="DD74" s="7">
        <f t="shared" ref="DD74:DD137" si="173">BJ74+BP74+BU74+CA74+CG74+CM74</f>
        <v>0.1923467910749263</v>
      </c>
      <c r="DE74" s="7">
        <f t="shared" ref="DE74:DE137" si="174">BK74+BQ74+BV74+CB74+CH74+CN74</f>
        <v>0.19879445885074615</v>
      </c>
      <c r="DF74" s="7">
        <f t="shared" ref="DF74:DF137" si="175">BL74+BR74+BW74+CC74+CI74+CO74</f>
        <v>0.17931691092637947</v>
      </c>
      <c r="DG74" s="7">
        <f t="shared" ref="DG74:DG137" si="176">BM74+BS74+BX74+CD74+CJ74+CP74</f>
        <v>0.15716686599569141</v>
      </c>
      <c r="DH74" s="7">
        <f t="shared" ref="DH74:DH137" si="177">BN74+BT74+BY74+CE74+CK74+CQ74</f>
        <v>0.10641910835849538</v>
      </c>
      <c r="DI74" s="71">
        <f t="shared" ref="DI74:DI137" si="178">SUM(DD74:DH74)-DB74</f>
        <v>0</v>
      </c>
      <c r="DJ74" s="16">
        <v>1907</v>
      </c>
      <c r="DK74" s="23">
        <f t="shared" ref="DK74:DK137" si="179">DH74/DF74</f>
        <v>0.59346944919314903</v>
      </c>
      <c r="DL74" s="23">
        <f t="shared" ref="DL74:DL137" si="180">DF74/DD74</f>
        <v>0.93225839601622884</v>
      </c>
      <c r="DM74" s="23">
        <f t="shared" ref="DM74:DM137" si="181">CE74/CC74</f>
        <v>0.59346944919314903</v>
      </c>
      <c r="DN74" s="23">
        <f t="shared" ref="DN74:DN137" si="182">CC74/CA74</f>
        <v>0.93225839601622884</v>
      </c>
    </row>
    <row r="75" spans="1:118">
      <c r="A75" s="16">
        <v>1908</v>
      </c>
      <c r="B75" s="9">
        <v>14975.357431169468</v>
      </c>
      <c r="C75" s="9">
        <v>0</v>
      </c>
      <c r="D75" s="9">
        <v>0</v>
      </c>
      <c r="E75" s="9">
        <v>0</v>
      </c>
      <c r="F75" s="9">
        <v>0</v>
      </c>
      <c r="G75" s="9">
        <v>14975.357431169468</v>
      </c>
      <c r="H75" s="9">
        <v>0</v>
      </c>
      <c r="I75" s="9">
        <v>0</v>
      </c>
      <c r="J75" s="9">
        <v>2029612.0888263748</v>
      </c>
      <c r="K75" s="9">
        <v>3243777</v>
      </c>
      <c r="L75" s="9">
        <f t="shared" si="136"/>
        <v>625694.08711707825</v>
      </c>
      <c r="M75" s="40">
        <v>550.09299999999996</v>
      </c>
      <c r="N75" s="40">
        <f t="shared" si="137"/>
        <v>565.15832544845591</v>
      </c>
      <c r="O75" s="27">
        <f t="shared" si="138"/>
        <v>4616.6420907385027</v>
      </c>
      <c r="P75" s="27">
        <f t="shared" si="111"/>
        <v>0.73784333043803374</v>
      </c>
      <c r="Q75" s="19">
        <v>1908</v>
      </c>
      <c r="R75" s="7">
        <f t="shared" si="112"/>
        <v>0.73784333043803374</v>
      </c>
      <c r="S75" s="7">
        <f t="shared" si="113"/>
        <v>0</v>
      </c>
      <c r="T75" s="7">
        <f t="shared" si="114"/>
        <v>0</v>
      </c>
      <c r="U75" s="7">
        <f t="shared" si="115"/>
        <v>0</v>
      </c>
      <c r="V75" s="7">
        <v>0</v>
      </c>
      <c r="W75" s="7"/>
      <c r="X75" s="7">
        <f t="shared" si="116"/>
        <v>0.73784333043803374</v>
      </c>
      <c r="Y75" s="7">
        <f t="shared" si="117"/>
        <v>0</v>
      </c>
      <c r="Z75" s="7">
        <f t="shared" si="118"/>
        <v>0</v>
      </c>
      <c r="AA75" s="71">
        <f t="shared" si="139"/>
        <v>0</v>
      </c>
      <c r="AB75" s="16">
        <v>1908</v>
      </c>
      <c r="AC75" s="9">
        <f t="shared" si="140"/>
        <v>0</v>
      </c>
      <c r="AD75" s="9">
        <f t="shared" si="140"/>
        <v>0</v>
      </c>
      <c r="AE75" s="9">
        <f t="shared" si="140"/>
        <v>0</v>
      </c>
      <c r="AF75" s="9">
        <f t="shared" si="140"/>
        <v>0</v>
      </c>
      <c r="AG75" s="9">
        <f t="shared" si="140"/>
        <v>0</v>
      </c>
      <c r="AH75" s="9">
        <f t="shared" si="141"/>
        <v>0</v>
      </c>
      <c r="AI75" s="9">
        <f t="shared" si="141"/>
        <v>0</v>
      </c>
      <c r="AJ75" s="9">
        <f t="shared" si="141"/>
        <v>0</v>
      </c>
      <c r="AK75" s="9">
        <f t="shared" si="141"/>
        <v>0</v>
      </c>
      <c r="AL75" s="9">
        <f t="shared" si="141"/>
        <v>0</v>
      </c>
      <c r="AM75" s="27">
        <f t="shared" si="142"/>
        <v>0</v>
      </c>
      <c r="AN75" s="27">
        <f t="shared" si="142"/>
        <v>0</v>
      </c>
      <c r="AO75" s="27">
        <f t="shared" si="142"/>
        <v>0</v>
      </c>
      <c r="AP75" s="27">
        <f t="shared" si="142"/>
        <v>0</v>
      </c>
      <c r="AQ75" s="27">
        <f t="shared" si="142"/>
        <v>0</v>
      </c>
      <c r="AR75" s="19">
        <v>1908</v>
      </c>
      <c r="AS75" s="27">
        <f t="shared" si="81"/>
        <v>3453.6085388014039</v>
      </c>
      <c r="AT75" s="27">
        <f t="shared" si="81"/>
        <v>3569.3771479967195</v>
      </c>
      <c r="AU75" s="27">
        <f t="shared" si="81"/>
        <v>3219.6555568509489</v>
      </c>
      <c r="AV75" s="27">
        <f t="shared" si="81"/>
        <v>2821.9489776044029</v>
      </c>
      <c r="AW75" s="27">
        <f t="shared" si="81"/>
        <v>1910.767209915994</v>
      </c>
      <c r="AX75" s="157">
        <f t="shared" si="143"/>
        <v>14975.357431169468</v>
      </c>
      <c r="AY75" s="27">
        <f t="shared" si="144"/>
        <v>0</v>
      </c>
      <c r="AZ75" s="27">
        <f t="shared" si="144"/>
        <v>0</v>
      </c>
      <c r="BA75" s="27">
        <f t="shared" si="144"/>
        <v>0</v>
      </c>
      <c r="BB75" s="27">
        <f t="shared" si="144"/>
        <v>0</v>
      </c>
      <c r="BC75" s="27">
        <f t="shared" si="144"/>
        <v>0</v>
      </c>
      <c r="BD75" s="27">
        <f t="shared" si="145"/>
        <v>0</v>
      </c>
      <c r="BE75" s="27">
        <f t="shared" si="145"/>
        <v>0</v>
      </c>
      <c r="BF75" s="27">
        <f t="shared" si="145"/>
        <v>0</v>
      </c>
      <c r="BG75" s="27">
        <f t="shared" si="145"/>
        <v>0</v>
      </c>
      <c r="BH75" s="27">
        <f t="shared" si="145"/>
        <v>0</v>
      </c>
      <c r="BI75" s="4"/>
      <c r="BJ75" s="7">
        <f t="shared" si="119"/>
        <v>0</v>
      </c>
      <c r="BK75" s="7">
        <f t="shared" si="120"/>
        <v>0</v>
      </c>
      <c r="BL75" s="7">
        <f t="shared" si="121"/>
        <v>0</v>
      </c>
      <c r="BM75" s="7">
        <f t="shared" si="122"/>
        <v>0</v>
      </c>
      <c r="BN75" s="7">
        <f t="shared" si="123"/>
        <v>0</v>
      </c>
      <c r="BO75" s="71">
        <f t="shared" si="146"/>
        <v>0</v>
      </c>
      <c r="BP75" s="7">
        <f t="shared" si="124"/>
        <v>0</v>
      </c>
      <c r="BQ75" s="7">
        <f t="shared" si="125"/>
        <v>0</v>
      </c>
      <c r="BR75" s="7">
        <f t="shared" si="126"/>
        <v>0</v>
      </c>
      <c r="BS75" s="7">
        <f t="shared" si="127"/>
        <v>0</v>
      </c>
      <c r="BT75" s="7">
        <f t="shared" si="128"/>
        <v>0</v>
      </c>
      <c r="BU75" s="7">
        <f t="shared" si="129"/>
        <v>0</v>
      </c>
      <c r="BV75" s="7">
        <f t="shared" si="130"/>
        <v>0</v>
      </c>
      <c r="BW75" s="7">
        <f t="shared" si="131"/>
        <v>0</v>
      </c>
      <c r="BX75" s="7">
        <f t="shared" si="132"/>
        <v>0</v>
      </c>
      <c r="BY75" s="7">
        <f t="shared" si="133"/>
        <v>0</v>
      </c>
      <c r="BZ75" s="180"/>
      <c r="CA75" s="7">
        <f t="shared" si="147"/>
        <v>0.17016101538883011</v>
      </c>
      <c r="CB75" s="7">
        <f t="shared" si="148"/>
        <v>0.17586499251000792</v>
      </c>
      <c r="CC75" s="7">
        <f t="shared" si="149"/>
        <v>0.1586340352708836</v>
      </c>
      <c r="CD75" s="7">
        <f t="shared" si="150"/>
        <v>0.13903883373281431</v>
      </c>
      <c r="CE75" s="7">
        <f t="shared" si="151"/>
        <v>9.4144453535497857E-2</v>
      </c>
      <c r="CF75" s="71">
        <f t="shared" si="134"/>
        <v>0</v>
      </c>
      <c r="CG75" s="174">
        <f t="shared" si="152"/>
        <v>0</v>
      </c>
      <c r="CH75" s="174">
        <f t="shared" si="153"/>
        <v>0</v>
      </c>
      <c r="CI75" s="174">
        <f t="shared" si="154"/>
        <v>0</v>
      </c>
      <c r="CJ75" s="174">
        <f t="shared" si="155"/>
        <v>0</v>
      </c>
      <c r="CK75" s="174">
        <f t="shared" si="156"/>
        <v>0</v>
      </c>
      <c r="CL75" s="71">
        <f t="shared" si="157"/>
        <v>0</v>
      </c>
      <c r="CM75" s="7">
        <f t="shared" si="158"/>
        <v>0</v>
      </c>
      <c r="CN75" s="7">
        <f t="shared" si="159"/>
        <v>0</v>
      </c>
      <c r="CO75" s="7">
        <f t="shared" si="160"/>
        <v>0</v>
      </c>
      <c r="CP75" s="7">
        <f t="shared" si="161"/>
        <v>0</v>
      </c>
      <c r="CQ75" s="7">
        <f t="shared" si="162"/>
        <v>0</v>
      </c>
      <c r="CR75" s="71">
        <f t="shared" si="163"/>
        <v>0</v>
      </c>
      <c r="CS75" s="7">
        <f t="shared" si="164"/>
        <v>0.73784333043803385</v>
      </c>
      <c r="CT75" s="7">
        <f t="shared" si="165"/>
        <v>0</v>
      </c>
      <c r="CU75" s="7">
        <f t="shared" si="166"/>
        <v>0</v>
      </c>
      <c r="CV75" s="93">
        <f t="shared" si="167"/>
        <v>0</v>
      </c>
      <c r="CW75" s="71">
        <f t="shared" si="168"/>
        <v>0</v>
      </c>
      <c r="CX75" s="16">
        <v>1908</v>
      </c>
      <c r="CY75" s="7">
        <f t="shared" si="169"/>
        <v>0.73784333043803385</v>
      </c>
      <c r="CZ75" s="7">
        <f t="shared" si="170"/>
        <v>0.73784333043803385</v>
      </c>
      <c r="DA75" s="7">
        <f t="shared" si="171"/>
        <v>0.73784333043803385</v>
      </c>
      <c r="DB75" s="92">
        <f t="shared" si="172"/>
        <v>0.73784333043803374</v>
      </c>
      <c r="DC75" s="93">
        <f t="shared" si="135"/>
        <v>0</v>
      </c>
      <c r="DD75" s="7">
        <f t="shared" si="173"/>
        <v>0.17016101538883011</v>
      </c>
      <c r="DE75" s="7">
        <f t="shared" si="174"/>
        <v>0.17586499251000792</v>
      </c>
      <c r="DF75" s="7">
        <f t="shared" si="175"/>
        <v>0.1586340352708836</v>
      </c>
      <c r="DG75" s="7">
        <f t="shared" si="176"/>
        <v>0.13903883373281431</v>
      </c>
      <c r="DH75" s="7">
        <f t="shared" si="177"/>
        <v>9.4144453535497857E-2</v>
      </c>
      <c r="DI75" s="71">
        <f t="shared" si="178"/>
        <v>0</v>
      </c>
      <c r="DJ75" s="16">
        <v>1908</v>
      </c>
      <c r="DK75" s="23">
        <f t="shared" si="179"/>
        <v>0.59346944919314892</v>
      </c>
      <c r="DL75" s="23">
        <f t="shared" si="180"/>
        <v>0.93225839601622895</v>
      </c>
      <c r="DM75" s="23">
        <f t="shared" si="181"/>
        <v>0.59346944919314892</v>
      </c>
      <c r="DN75" s="23">
        <f t="shared" si="182"/>
        <v>0.93225839601622895</v>
      </c>
    </row>
    <row r="76" spans="1:118">
      <c r="A76" s="16">
        <v>1909</v>
      </c>
      <c r="B76" s="9">
        <v>18362.462113398491</v>
      </c>
      <c r="C76" s="9">
        <v>0</v>
      </c>
      <c r="D76" s="9">
        <v>0</v>
      </c>
      <c r="E76" s="9">
        <v>0</v>
      </c>
      <c r="F76" s="9">
        <v>0</v>
      </c>
      <c r="G76" s="9">
        <v>18362.462113398491</v>
      </c>
      <c r="H76" s="9">
        <v>0</v>
      </c>
      <c r="I76" s="9">
        <v>0</v>
      </c>
      <c r="J76" s="9">
        <v>2039862.1157586495</v>
      </c>
      <c r="K76" s="9">
        <v>3280289</v>
      </c>
      <c r="L76" s="9">
        <f t="shared" si="136"/>
        <v>621854.39019508637</v>
      </c>
      <c r="M76" s="40">
        <v>546.04899999999998</v>
      </c>
      <c r="N76" s="40">
        <f t="shared" si="137"/>
        <v>561.0035729463998</v>
      </c>
      <c r="O76" s="27">
        <f t="shared" si="138"/>
        <v>5597.8183975248803</v>
      </c>
      <c r="P76" s="27">
        <f t="shared" si="111"/>
        <v>0.9001815353862419</v>
      </c>
      <c r="Q76" s="19">
        <v>1909</v>
      </c>
      <c r="R76" s="7">
        <f t="shared" si="112"/>
        <v>0.9001815353862419</v>
      </c>
      <c r="S76" s="7">
        <f t="shared" si="113"/>
        <v>0</v>
      </c>
      <c r="T76" s="7">
        <f t="shared" si="114"/>
        <v>0</v>
      </c>
      <c r="U76" s="7">
        <f t="shared" si="115"/>
        <v>0</v>
      </c>
      <c r="V76" s="7">
        <v>0</v>
      </c>
      <c r="W76" s="7"/>
      <c r="X76" s="7">
        <f t="shared" si="116"/>
        <v>0.9001815353862419</v>
      </c>
      <c r="Y76" s="7">
        <f t="shared" si="117"/>
        <v>0</v>
      </c>
      <c r="Z76" s="7">
        <f t="shared" si="118"/>
        <v>0</v>
      </c>
      <c r="AA76" s="71">
        <f t="shared" si="139"/>
        <v>0</v>
      </c>
      <c r="AB76" s="16">
        <v>1909</v>
      </c>
      <c r="AC76" s="9">
        <f t="shared" si="140"/>
        <v>0</v>
      </c>
      <c r="AD76" s="9">
        <f t="shared" si="140"/>
        <v>0</v>
      </c>
      <c r="AE76" s="9">
        <f t="shared" si="140"/>
        <v>0</v>
      </c>
      <c r="AF76" s="9">
        <f t="shared" si="140"/>
        <v>0</v>
      </c>
      <c r="AG76" s="9">
        <f t="shared" si="140"/>
        <v>0</v>
      </c>
      <c r="AH76" s="9">
        <f t="shared" si="141"/>
        <v>0</v>
      </c>
      <c r="AI76" s="9">
        <f t="shared" si="141"/>
        <v>0</v>
      </c>
      <c r="AJ76" s="9">
        <f t="shared" si="141"/>
        <v>0</v>
      </c>
      <c r="AK76" s="9">
        <f t="shared" si="141"/>
        <v>0</v>
      </c>
      <c r="AL76" s="9">
        <f t="shared" si="141"/>
        <v>0</v>
      </c>
      <c r="AM76" s="27">
        <f t="shared" si="142"/>
        <v>0</v>
      </c>
      <c r="AN76" s="27">
        <f t="shared" si="142"/>
        <v>0</v>
      </c>
      <c r="AO76" s="27">
        <f t="shared" si="142"/>
        <v>0</v>
      </c>
      <c r="AP76" s="27">
        <f t="shared" si="142"/>
        <v>0</v>
      </c>
      <c r="AQ76" s="27">
        <f t="shared" si="142"/>
        <v>0</v>
      </c>
      <c r="AR76" s="19">
        <v>1909</v>
      </c>
      <c r="AS76" s="27">
        <f t="shared" si="81"/>
        <v>4234.7407225323177</v>
      </c>
      <c r="AT76" s="27">
        <f t="shared" si="81"/>
        <v>4376.6937082984678</v>
      </c>
      <c r="AU76" s="27">
        <f t="shared" si="81"/>
        <v>3947.8725935325847</v>
      </c>
      <c r="AV76" s="27">
        <f t="shared" si="81"/>
        <v>3460.2133154666108</v>
      </c>
      <c r="AW76" s="27">
        <f t="shared" si="81"/>
        <v>2342.9417735685115</v>
      </c>
      <c r="AX76" s="157">
        <f t="shared" si="143"/>
        <v>18362.462113398495</v>
      </c>
      <c r="AY76" s="27">
        <f t="shared" si="144"/>
        <v>0</v>
      </c>
      <c r="AZ76" s="27">
        <f t="shared" si="144"/>
        <v>0</v>
      </c>
      <c r="BA76" s="27">
        <f t="shared" si="144"/>
        <v>0</v>
      </c>
      <c r="BB76" s="27">
        <f t="shared" si="144"/>
        <v>0</v>
      </c>
      <c r="BC76" s="27">
        <f t="shared" si="144"/>
        <v>0</v>
      </c>
      <c r="BD76" s="27">
        <f t="shared" si="145"/>
        <v>0</v>
      </c>
      <c r="BE76" s="27">
        <f t="shared" si="145"/>
        <v>0</v>
      </c>
      <c r="BF76" s="27">
        <f t="shared" si="145"/>
        <v>0</v>
      </c>
      <c r="BG76" s="27">
        <f t="shared" si="145"/>
        <v>0</v>
      </c>
      <c r="BH76" s="27">
        <f t="shared" si="145"/>
        <v>0</v>
      </c>
      <c r="BI76" s="4"/>
      <c r="BJ76" s="7">
        <f t="shared" si="119"/>
        <v>0</v>
      </c>
      <c r="BK76" s="7">
        <f t="shared" si="120"/>
        <v>0</v>
      </c>
      <c r="BL76" s="7">
        <f t="shared" si="121"/>
        <v>0</v>
      </c>
      <c r="BM76" s="7">
        <f t="shared" si="122"/>
        <v>0</v>
      </c>
      <c r="BN76" s="7">
        <f t="shared" si="123"/>
        <v>0</v>
      </c>
      <c r="BO76" s="71">
        <f t="shared" si="146"/>
        <v>0</v>
      </c>
      <c r="BP76" s="7">
        <f t="shared" si="124"/>
        <v>0</v>
      </c>
      <c r="BQ76" s="7">
        <f t="shared" si="125"/>
        <v>0</v>
      </c>
      <c r="BR76" s="7">
        <f t="shared" si="126"/>
        <v>0</v>
      </c>
      <c r="BS76" s="7">
        <f t="shared" si="127"/>
        <v>0</v>
      </c>
      <c r="BT76" s="7">
        <f t="shared" si="128"/>
        <v>0</v>
      </c>
      <c r="BU76" s="7">
        <f t="shared" si="129"/>
        <v>0</v>
      </c>
      <c r="BV76" s="7">
        <f t="shared" si="130"/>
        <v>0</v>
      </c>
      <c r="BW76" s="7">
        <f t="shared" si="131"/>
        <v>0</v>
      </c>
      <c r="BX76" s="7">
        <f t="shared" si="132"/>
        <v>0</v>
      </c>
      <c r="BY76" s="7">
        <f t="shared" si="133"/>
        <v>0</v>
      </c>
      <c r="BZ76" s="180"/>
      <c r="CA76" s="7">
        <f t="shared" si="147"/>
        <v>0.20759936124199091</v>
      </c>
      <c r="CB76" s="7">
        <f t="shared" si="148"/>
        <v>0.21455831129403186</v>
      </c>
      <c r="CC76" s="7">
        <f t="shared" si="149"/>
        <v>0.19353624752545212</v>
      </c>
      <c r="CD76" s="7">
        <f t="shared" si="150"/>
        <v>0.16962976510692809</v>
      </c>
      <c r="CE76" s="7">
        <f t="shared" si="151"/>
        <v>0.11485785021783901</v>
      </c>
      <c r="CF76" s="71">
        <f t="shared" si="134"/>
        <v>0</v>
      </c>
      <c r="CG76" s="174">
        <f t="shared" si="152"/>
        <v>0</v>
      </c>
      <c r="CH76" s="174">
        <f t="shared" si="153"/>
        <v>0</v>
      </c>
      <c r="CI76" s="174">
        <f t="shared" si="154"/>
        <v>0</v>
      </c>
      <c r="CJ76" s="174">
        <f t="shared" si="155"/>
        <v>0</v>
      </c>
      <c r="CK76" s="174">
        <f t="shared" si="156"/>
        <v>0</v>
      </c>
      <c r="CL76" s="71">
        <f t="shared" si="157"/>
        <v>0</v>
      </c>
      <c r="CM76" s="7">
        <f t="shared" si="158"/>
        <v>0</v>
      </c>
      <c r="CN76" s="7">
        <f t="shared" si="159"/>
        <v>0</v>
      </c>
      <c r="CO76" s="7">
        <f t="shared" si="160"/>
        <v>0</v>
      </c>
      <c r="CP76" s="7">
        <f t="shared" si="161"/>
        <v>0</v>
      </c>
      <c r="CQ76" s="7">
        <f t="shared" si="162"/>
        <v>0</v>
      </c>
      <c r="CR76" s="71">
        <f t="shared" si="163"/>
        <v>0</v>
      </c>
      <c r="CS76" s="7">
        <f t="shared" si="164"/>
        <v>0.9001815353862419</v>
      </c>
      <c r="CT76" s="7">
        <f t="shared" si="165"/>
        <v>0</v>
      </c>
      <c r="CU76" s="7">
        <f t="shared" si="166"/>
        <v>0</v>
      </c>
      <c r="CV76" s="93">
        <f t="shared" si="167"/>
        <v>0</v>
      </c>
      <c r="CW76" s="71">
        <f t="shared" si="168"/>
        <v>0</v>
      </c>
      <c r="CX76" s="16">
        <v>1909</v>
      </c>
      <c r="CY76" s="7">
        <f t="shared" si="169"/>
        <v>0.9001815353862419</v>
      </c>
      <c r="CZ76" s="7">
        <f t="shared" si="170"/>
        <v>0.9001815353862419</v>
      </c>
      <c r="DA76" s="7">
        <f t="shared" si="171"/>
        <v>0.9001815353862419</v>
      </c>
      <c r="DB76" s="92">
        <f t="shared" si="172"/>
        <v>0.9001815353862419</v>
      </c>
      <c r="DC76" s="93">
        <f t="shared" si="135"/>
        <v>0</v>
      </c>
      <c r="DD76" s="7">
        <f t="shared" si="173"/>
        <v>0.20759936124199091</v>
      </c>
      <c r="DE76" s="7">
        <f t="shared" si="174"/>
        <v>0.21455831129403186</v>
      </c>
      <c r="DF76" s="7">
        <f t="shared" si="175"/>
        <v>0.19353624752545212</v>
      </c>
      <c r="DG76" s="7">
        <f t="shared" si="176"/>
        <v>0.16962976510692809</v>
      </c>
      <c r="DH76" s="7">
        <f t="shared" si="177"/>
        <v>0.11485785021783901</v>
      </c>
      <c r="DI76" s="71">
        <f t="shared" si="178"/>
        <v>0</v>
      </c>
      <c r="DJ76" s="16">
        <v>1909</v>
      </c>
      <c r="DK76" s="23">
        <f t="shared" si="179"/>
        <v>0.59346944919314892</v>
      </c>
      <c r="DL76" s="23">
        <f t="shared" si="180"/>
        <v>0.93225839601622884</v>
      </c>
      <c r="DM76" s="23">
        <f t="shared" si="181"/>
        <v>0.59346944919314892</v>
      </c>
      <c r="DN76" s="23">
        <f t="shared" si="182"/>
        <v>0.93225839601622884</v>
      </c>
    </row>
    <row r="77" spans="1:118">
      <c r="A77" s="16">
        <v>1910</v>
      </c>
      <c r="B77" s="9">
        <v>23064.788411426689</v>
      </c>
      <c r="C77" s="9">
        <v>0</v>
      </c>
      <c r="D77" s="9">
        <v>0</v>
      </c>
      <c r="E77" s="9">
        <v>0</v>
      </c>
      <c r="F77" s="9">
        <v>0</v>
      </c>
      <c r="G77" s="9">
        <v>23064.788411426689</v>
      </c>
      <c r="H77" s="9">
        <v>0</v>
      </c>
      <c r="I77" s="9">
        <v>0</v>
      </c>
      <c r="J77" s="9">
        <v>2270468.7812575968</v>
      </c>
      <c r="K77" s="9">
        <v>3317166</v>
      </c>
      <c r="L77" s="9">
        <f t="shared" si="136"/>
        <v>684460.40422987472</v>
      </c>
      <c r="M77" s="40">
        <v>600.37300000000005</v>
      </c>
      <c r="N77" s="40">
        <f t="shared" si="137"/>
        <v>616.81533726927239</v>
      </c>
      <c r="O77" s="27">
        <f t="shared" si="138"/>
        <v>6953.1607436669401</v>
      </c>
      <c r="P77" s="27">
        <f t="shared" si="111"/>
        <v>1.0158601871923234</v>
      </c>
      <c r="Q77" s="19">
        <v>1910</v>
      </c>
      <c r="R77" s="7">
        <f t="shared" si="112"/>
        <v>1.0158601871923234</v>
      </c>
      <c r="S77" s="7">
        <f t="shared" si="113"/>
        <v>0</v>
      </c>
      <c r="T77" s="7">
        <f t="shared" si="114"/>
        <v>0</v>
      </c>
      <c r="U77" s="7">
        <f t="shared" si="115"/>
        <v>0</v>
      </c>
      <c r="V77" s="7">
        <v>0</v>
      </c>
      <c r="W77" s="7"/>
      <c r="X77" s="7">
        <f t="shared" si="116"/>
        <v>1.0158601871923234</v>
      </c>
      <c r="Y77" s="7">
        <f t="shared" si="117"/>
        <v>0</v>
      </c>
      <c r="Z77" s="7">
        <f t="shared" si="118"/>
        <v>0</v>
      </c>
      <c r="AA77" s="71">
        <f t="shared" si="139"/>
        <v>0</v>
      </c>
      <c r="AB77" s="16">
        <v>1910</v>
      </c>
      <c r="AC77" s="9">
        <f t="shared" si="140"/>
        <v>0</v>
      </c>
      <c r="AD77" s="9">
        <f t="shared" si="140"/>
        <v>0</v>
      </c>
      <c r="AE77" s="9">
        <f t="shared" si="140"/>
        <v>0</v>
      </c>
      <c r="AF77" s="9">
        <f t="shared" si="140"/>
        <v>0</v>
      </c>
      <c r="AG77" s="9">
        <f t="shared" si="140"/>
        <v>0</v>
      </c>
      <c r="AH77" s="9">
        <f t="shared" si="141"/>
        <v>0</v>
      </c>
      <c r="AI77" s="9">
        <f t="shared" si="141"/>
        <v>0</v>
      </c>
      <c r="AJ77" s="9">
        <f t="shared" si="141"/>
        <v>0</v>
      </c>
      <c r="AK77" s="9">
        <f t="shared" si="141"/>
        <v>0</v>
      </c>
      <c r="AL77" s="9">
        <f t="shared" si="141"/>
        <v>0</v>
      </c>
      <c r="AM77" s="27">
        <f t="shared" si="142"/>
        <v>0</v>
      </c>
      <c r="AN77" s="27">
        <f t="shared" si="142"/>
        <v>0</v>
      </c>
      <c r="AO77" s="27">
        <f t="shared" si="142"/>
        <v>0</v>
      </c>
      <c r="AP77" s="27">
        <f t="shared" si="142"/>
        <v>0</v>
      </c>
      <c r="AQ77" s="27">
        <f t="shared" si="142"/>
        <v>0</v>
      </c>
      <c r="AR77" s="19">
        <v>1910</v>
      </c>
      <c r="AS77" s="27">
        <f t="shared" ref="AS77:AW127" si="183">$G77*AS$5/100</f>
        <v>5319.1885782675618</v>
      </c>
      <c r="AT77" s="27">
        <f t="shared" si="183"/>
        <v>5497.4934025796292</v>
      </c>
      <c r="AU77" s="27">
        <f t="shared" si="183"/>
        <v>4958.8582120835617</v>
      </c>
      <c r="AV77" s="27">
        <f t="shared" si="183"/>
        <v>4346.3173667437832</v>
      </c>
      <c r="AW77" s="27">
        <f t="shared" si="183"/>
        <v>2942.9308517521549</v>
      </c>
      <c r="AX77" s="157">
        <f t="shared" si="143"/>
        <v>23064.788411426693</v>
      </c>
      <c r="AY77" s="27">
        <f t="shared" si="144"/>
        <v>0</v>
      </c>
      <c r="AZ77" s="27">
        <f t="shared" si="144"/>
        <v>0</v>
      </c>
      <c r="BA77" s="27">
        <f t="shared" si="144"/>
        <v>0</v>
      </c>
      <c r="BB77" s="27">
        <f t="shared" si="144"/>
        <v>0</v>
      </c>
      <c r="BC77" s="27">
        <f t="shared" si="144"/>
        <v>0</v>
      </c>
      <c r="BD77" s="27">
        <f t="shared" si="145"/>
        <v>0</v>
      </c>
      <c r="BE77" s="27">
        <f t="shared" si="145"/>
        <v>0</v>
      </c>
      <c r="BF77" s="27">
        <f t="shared" si="145"/>
        <v>0</v>
      </c>
      <c r="BG77" s="27">
        <f t="shared" si="145"/>
        <v>0</v>
      </c>
      <c r="BH77" s="27">
        <f t="shared" si="145"/>
        <v>0</v>
      </c>
      <c r="BI77" s="4"/>
      <c r="BJ77" s="7">
        <f t="shared" si="119"/>
        <v>0</v>
      </c>
      <c r="BK77" s="7">
        <f t="shared" si="120"/>
        <v>0</v>
      </c>
      <c r="BL77" s="7">
        <f t="shared" si="121"/>
        <v>0</v>
      </c>
      <c r="BM77" s="7">
        <f t="shared" si="122"/>
        <v>0</v>
      </c>
      <c r="BN77" s="7">
        <f t="shared" si="123"/>
        <v>0</v>
      </c>
      <c r="BO77" s="71">
        <f t="shared" si="146"/>
        <v>0</v>
      </c>
      <c r="BP77" s="7">
        <f t="shared" si="124"/>
        <v>0</v>
      </c>
      <c r="BQ77" s="7">
        <f t="shared" si="125"/>
        <v>0</v>
      </c>
      <c r="BR77" s="7">
        <f t="shared" si="126"/>
        <v>0</v>
      </c>
      <c r="BS77" s="7">
        <f t="shared" si="127"/>
        <v>0</v>
      </c>
      <c r="BT77" s="7">
        <f t="shared" si="128"/>
        <v>0</v>
      </c>
      <c r="BU77" s="7">
        <f t="shared" si="129"/>
        <v>0</v>
      </c>
      <c r="BV77" s="7">
        <f t="shared" si="130"/>
        <v>0</v>
      </c>
      <c r="BW77" s="7">
        <f t="shared" si="131"/>
        <v>0</v>
      </c>
      <c r="BX77" s="7">
        <f t="shared" si="132"/>
        <v>0</v>
      </c>
      <c r="BY77" s="7">
        <f t="shared" si="133"/>
        <v>0</v>
      </c>
      <c r="BZ77" s="180"/>
      <c r="CA77" s="7">
        <f t="shared" si="147"/>
        <v>0.23427710709685692</v>
      </c>
      <c r="CB77" s="7">
        <f t="shared" si="148"/>
        <v>0.24213032339227347</v>
      </c>
      <c r="CC77" s="7">
        <f t="shared" si="149"/>
        <v>0.21840680008543809</v>
      </c>
      <c r="CD77" s="7">
        <f t="shared" si="150"/>
        <v>0.19142819327101201</v>
      </c>
      <c r="CE77" s="7">
        <f t="shared" si="151"/>
        <v>0.12961776334674313</v>
      </c>
      <c r="CF77" s="71">
        <f t="shared" si="134"/>
        <v>0</v>
      </c>
      <c r="CG77" s="174">
        <f t="shared" si="152"/>
        <v>0</v>
      </c>
      <c r="CH77" s="174">
        <f t="shared" si="153"/>
        <v>0</v>
      </c>
      <c r="CI77" s="174">
        <f t="shared" si="154"/>
        <v>0</v>
      </c>
      <c r="CJ77" s="174">
        <f t="shared" si="155"/>
        <v>0</v>
      </c>
      <c r="CK77" s="174">
        <f t="shared" si="156"/>
        <v>0</v>
      </c>
      <c r="CL77" s="71">
        <f t="shared" si="157"/>
        <v>0</v>
      </c>
      <c r="CM77" s="7">
        <f t="shared" si="158"/>
        <v>0</v>
      </c>
      <c r="CN77" s="7">
        <f t="shared" si="159"/>
        <v>0</v>
      </c>
      <c r="CO77" s="7">
        <f t="shared" si="160"/>
        <v>0</v>
      </c>
      <c r="CP77" s="7">
        <f t="shared" si="161"/>
        <v>0</v>
      </c>
      <c r="CQ77" s="7">
        <f t="shared" si="162"/>
        <v>0</v>
      </c>
      <c r="CR77" s="71">
        <f t="shared" si="163"/>
        <v>0</v>
      </c>
      <c r="CS77" s="7">
        <f t="shared" si="164"/>
        <v>1.0158601871923236</v>
      </c>
      <c r="CT77" s="7">
        <f t="shared" si="165"/>
        <v>0</v>
      </c>
      <c r="CU77" s="7">
        <f t="shared" si="166"/>
        <v>0</v>
      </c>
      <c r="CV77" s="93">
        <f t="shared" si="167"/>
        <v>0</v>
      </c>
      <c r="CW77" s="71">
        <f t="shared" si="168"/>
        <v>0</v>
      </c>
      <c r="CX77" s="16">
        <v>1910</v>
      </c>
      <c r="CY77" s="7">
        <f t="shared" si="169"/>
        <v>1.0158601871923236</v>
      </c>
      <c r="CZ77" s="7">
        <f t="shared" si="170"/>
        <v>1.0158601871923236</v>
      </c>
      <c r="DA77" s="7">
        <f t="shared" si="171"/>
        <v>1.0158601871923236</v>
      </c>
      <c r="DB77" s="92">
        <f t="shared" si="172"/>
        <v>1.0158601871923234</v>
      </c>
      <c r="DC77" s="93">
        <f t="shared" si="135"/>
        <v>0</v>
      </c>
      <c r="DD77" s="7">
        <f t="shared" si="173"/>
        <v>0.23427710709685692</v>
      </c>
      <c r="DE77" s="7">
        <f t="shared" si="174"/>
        <v>0.24213032339227347</v>
      </c>
      <c r="DF77" s="7">
        <f t="shared" si="175"/>
        <v>0.21840680008543809</v>
      </c>
      <c r="DG77" s="7">
        <f t="shared" si="176"/>
        <v>0.19142819327101201</v>
      </c>
      <c r="DH77" s="7">
        <f t="shared" si="177"/>
        <v>0.12961776334674313</v>
      </c>
      <c r="DI77" s="71">
        <f t="shared" si="178"/>
        <v>0</v>
      </c>
      <c r="DJ77" s="16">
        <v>1910</v>
      </c>
      <c r="DK77" s="23">
        <f t="shared" si="179"/>
        <v>0.59346944919314892</v>
      </c>
      <c r="DL77" s="23">
        <f t="shared" si="180"/>
        <v>0.93225839601622884</v>
      </c>
      <c r="DM77" s="23">
        <f t="shared" si="181"/>
        <v>0.59346944919314892</v>
      </c>
      <c r="DN77" s="23">
        <f t="shared" si="182"/>
        <v>0.93225839601622884</v>
      </c>
    </row>
    <row r="78" spans="1:118">
      <c r="A78" s="16">
        <v>1911</v>
      </c>
      <c r="B78" s="9">
        <v>25489.442429975625</v>
      </c>
      <c r="C78" s="9">
        <v>0</v>
      </c>
      <c r="D78" s="9">
        <v>0</v>
      </c>
      <c r="E78" s="9">
        <v>0</v>
      </c>
      <c r="F78" s="9">
        <v>0</v>
      </c>
      <c r="G78" s="9">
        <v>25489.442429975625</v>
      </c>
      <c r="H78" s="9">
        <v>0</v>
      </c>
      <c r="I78" s="9">
        <v>0</v>
      </c>
      <c r="J78" s="9">
        <v>2209082.9477217118</v>
      </c>
      <c r="K78" s="9">
        <v>3354469</v>
      </c>
      <c r="L78" s="9">
        <f t="shared" si="136"/>
        <v>658549.22126921185</v>
      </c>
      <c r="M78" s="40">
        <v>576.93799999999999</v>
      </c>
      <c r="N78" s="40">
        <f t="shared" si="137"/>
        <v>592.73852597211976</v>
      </c>
      <c r="O78" s="27">
        <f t="shared" si="138"/>
        <v>7598.6519565319049</v>
      </c>
      <c r="P78" s="27">
        <f t="shared" si="111"/>
        <v>1.1538472313257222</v>
      </c>
      <c r="Q78" s="19">
        <v>1911</v>
      </c>
      <c r="R78" s="7">
        <f t="shared" si="112"/>
        <v>1.1538472313257222</v>
      </c>
      <c r="S78" s="7">
        <f t="shared" si="113"/>
        <v>0</v>
      </c>
      <c r="T78" s="7">
        <f t="shared" si="114"/>
        <v>0</v>
      </c>
      <c r="U78" s="7">
        <f t="shared" si="115"/>
        <v>0</v>
      </c>
      <c r="V78" s="7">
        <v>0</v>
      </c>
      <c r="W78" s="7"/>
      <c r="X78" s="7">
        <f t="shared" si="116"/>
        <v>1.1538472313257222</v>
      </c>
      <c r="Y78" s="7">
        <f t="shared" si="117"/>
        <v>0</v>
      </c>
      <c r="Z78" s="7">
        <f t="shared" si="118"/>
        <v>0</v>
      </c>
      <c r="AA78" s="71">
        <f t="shared" si="139"/>
        <v>0</v>
      </c>
      <c r="AB78" s="16">
        <v>1911</v>
      </c>
      <c r="AC78" s="9">
        <f t="shared" si="140"/>
        <v>0</v>
      </c>
      <c r="AD78" s="9">
        <f t="shared" si="140"/>
        <v>0</v>
      </c>
      <c r="AE78" s="9">
        <f t="shared" si="140"/>
        <v>0</v>
      </c>
      <c r="AF78" s="9">
        <f t="shared" si="140"/>
        <v>0</v>
      </c>
      <c r="AG78" s="9">
        <f t="shared" si="140"/>
        <v>0</v>
      </c>
      <c r="AH78" s="9">
        <f t="shared" si="141"/>
        <v>0</v>
      </c>
      <c r="AI78" s="9">
        <f t="shared" si="141"/>
        <v>0</v>
      </c>
      <c r="AJ78" s="9">
        <f t="shared" si="141"/>
        <v>0</v>
      </c>
      <c r="AK78" s="9">
        <f t="shared" si="141"/>
        <v>0</v>
      </c>
      <c r="AL78" s="9">
        <f t="shared" si="141"/>
        <v>0</v>
      </c>
      <c r="AM78" s="27">
        <f t="shared" si="142"/>
        <v>0</v>
      </c>
      <c r="AN78" s="27">
        <f t="shared" si="142"/>
        <v>0</v>
      </c>
      <c r="AO78" s="27">
        <f t="shared" si="142"/>
        <v>0</v>
      </c>
      <c r="AP78" s="27">
        <f t="shared" si="142"/>
        <v>0</v>
      </c>
      <c r="AQ78" s="27">
        <f t="shared" si="142"/>
        <v>0</v>
      </c>
      <c r="AR78" s="19">
        <v>1911</v>
      </c>
      <c r="AS78" s="27">
        <f t="shared" si="183"/>
        <v>5878.360929284082</v>
      </c>
      <c r="AT78" s="27">
        <f t="shared" si="183"/>
        <v>6075.4098019300473</v>
      </c>
      <c r="AU78" s="27">
        <f t="shared" si="183"/>
        <v>5480.1513311388462</v>
      </c>
      <c r="AV78" s="27">
        <f t="shared" si="183"/>
        <v>4803.2179756365786</v>
      </c>
      <c r="AW78" s="27">
        <f t="shared" si="183"/>
        <v>3252.3023919860734</v>
      </c>
      <c r="AX78" s="157">
        <f t="shared" si="143"/>
        <v>25489.442429975628</v>
      </c>
      <c r="AY78" s="27">
        <f t="shared" si="144"/>
        <v>0</v>
      </c>
      <c r="AZ78" s="27">
        <f t="shared" si="144"/>
        <v>0</v>
      </c>
      <c r="BA78" s="27">
        <f t="shared" si="144"/>
        <v>0</v>
      </c>
      <c r="BB78" s="27">
        <f t="shared" si="144"/>
        <v>0</v>
      </c>
      <c r="BC78" s="27">
        <f t="shared" si="144"/>
        <v>0</v>
      </c>
      <c r="BD78" s="27">
        <f t="shared" si="145"/>
        <v>0</v>
      </c>
      <c r="BE78" s="27">
        <f t="shared" si="145"/>
        <v>0</v>
      </c>
      <c r="BF78" s="27">
        <f t="shared" si="145"/>
        <v>0</v>
      </c>
      <c r="BG78" s="27">
        <f t="shared" si="145"/>
        <v>0</v>
      </c>
      <c r="BH78" s="27">
        <f t="shared" si="145"/>
        <v>0</v>
      </c>
      <c r="BI78" s="4"/>
      <c r="BJ78" s="7">
        <f t="shared" si="119"/>
        <v>0</v>
      </c>
      <c r="BK78" s="7">
        <f t="shared" si="120"/>
        <v>0</v>
      </c>
      <c r="BL78" s="7">
        <f t="shared" si="121"/>
        <v>0</v>
      </c>
      <c r="BM78" s="7">
        <f t="shared" si="122"/>
        <v>0</v>
      </c>
      <c r="BN78" s="7">
        <f t="shared" si="123"/>
        <v>0</v>
      </c>
      <c r="BO78" s="71">
        <f t="shared" si="146"/>
        <v>0</v>
      </c>
      <c r="BP78" s="7">
        <f t="shared" si="124"/>
        <v>0</v>
      </c>
      <c r="BQ78" s="7">
        <f t="shared" si="125"/>
        <v>0</v>
      </c>
      <c r="BR78" s="7">
        <f t="shared" si="126"/>
        <v>0</v>
      </c>
      <c r="BS78" s="7">
        <f t="shared" si="127"/>
        <v>0</v>
      </c>
      <c r="BT78" s="7">
        <f t="shared" si="128"/>
        <v>0</v>
      </c>
      <c r="BU78" s="7">
        <f t="shared" si="129"/>
        <v>0</v>
      </c>
      <c r="BV78" s="7">
        <f t="shared" si="130"/>
        <v>0</v>
      </c>
      <c r="BW78" s="7">
        <f t="shared" si="131"/>
        <v>0</v>
      </c>
      <c r="BX78" s="7">
        <f t="shared" si="132"/>
        <v>0</v>
      </c>
      <c r="BY78" s="7">
        <f t="shared" si="133"/>
        <v>0</v>
      </c>
      <c r="BZ78" s="180"/>
      <c r="CA78" s="7">
        <f t="shared" si="147"/>
        <v>0.2660996018889466</v>
      </c>
      <c r="CB78" s="7">
        <f t="shared" si="148"/>
        <v>0.27501954185087457</v>
      </c>
      <c r="CC78" s="7">
        <f t="shared" si="149"/>
        <v>0.24807358803754639</v>
      </c>
      <c r="CD78" s="7">
        <f t="shared" si="150"/>
        <v>0.21743040389634394</v>
      </c>
      <c r="CE78" s="7">
        <f t="shared" si="151"/>
        <v>0.14722409565201083</v>
      </c>
      <c r="CF78" s="71">
        <f t="shared" si="134"/>
        <v>0</v>
      </c>
      <c r="CG78" s="174">
        <f t="shared" si="152"/>
        <v>0</v>
      </c>
      <c r="CH78" s="174">
        <f t="shared" si="153"/>
        <v>0</v>
      </c>
      <c r="CI78" s="174">
        <f t="shared" si="154"/>
        <v>0</v>
      </c>
      <c r="CJ78" s="174">
        <f t="shared" si="155"/>
        <v>0</v>
      </c>
      <c r="CK78" s="174">
        <f t="shared" si="156"/>
        <v>0</v>
      </c>
      <c r="CL78" s="71">
        <f t="shared" si="157"/>
        <v>0</v>
      </c>
      <c r="CM78" s="7">
        <f t="shared" si="158"/>
        <v>0</v>
      </c>
      <c r="CN78" s="7">
        <f t="shared" si="159"/>
        <v>0</v>
      </c>
      <c r="CO78" s="7">
        <f t="shared" si="160"/>
        <v>0</v>
      </c>
      <c r="CP78" s="7">
        <f t="shared" si="161"/>
        <v>0</v>
      </c>
      <c r="CQ78" s="7">
        <f t="shared" si="162"/>
        <v>0</v>
      </c>
      <c r="CR78" s="71">
        <f t="shared" si="163"/>
        <v>0</v>
      </c>
      <c r="CS78" s="7">
        <f t="shared" si="164"/>
        <v>1.1538472313257224</v>
      </c>
      <c r="CT78" s="7">
        <f t="shared" si="165"/>
        <v>0</v>
      </c>
      <c r="CU78" s="7">
        <f t="shared" si="166"/>
        <v>0</v>
      </c>
      <c r="CV78" s="93">
        <f t="shared" si="167"/>
        <v>0</v>
      </c>
      <c r="CW78" s="71">
        <f t="shared" si="168"/>
        <v>0</v>
      </c>
      <c r="CX78" s="16">
        <v>1911</v>
      </c>
      <c r="CY78" s="7">
        <f t="shared" si="169"/>
        <v>1.1538472313257224</v>
      </c>
      <c r="CZ78" s="7">
        <f t="shared" si="170"/>
        <v>1.1538472313257224</v>
      </c>
      <c r="DA78" s="7">
        <f t="shared" si="171"/>
        <v>1.1538472313257224</v>
      </c>
      <c r="DB78" s="92">
        <f t="shared" si="172"/>
        <v>1.1538472313257222</v>
      </c>
      <c r="DC78" s="93">
        <f t="shared" si="135"/>
        <v>0</v>
      </c>
      <c r="DD78" s="7">
        <f t="shared" si="173"/>
        <v>0.2660996018889466</v>
      </c>
      <c r="DE78" s="7">
        <f t="shared" si="174"/>
        <v>0.27501954185087457</v>
      </c>
      <c r="DF78" s="7">
        <f t="shared" si="175"/>
        <v>0.24807358803754639</v>
      </c>
      <c r="DG78" s="7">
        <f t="shared" si="176"/>
        <v>0.21743040389634394</v>
      </c>
      <c r="DH78" s="7">
        <f t="shared" si="177"/>
        <v>0.14722409565201083</v>
      </c>
      <c r="DI78" s="71">
        <f t="shared" si="178"/>
        <v>0</v>
      </c>
      <c r="DJ78" s="16">
        <v>1911</v>
      </c>
      <c r="DK78" s="23">
        <f t="shared" si="179"/>
        <v>0.59346944919314903</v>
      </c>
      <c r="DL78" s="23">
        <f t="shared" si="180"/>
        <v>0.93225839601622873</v>
      </c>
      <c r="DM78" s="23">
        <f t="shared" si="181"/>
        <v>0.59346944919314903</v>
      </c>
      <c r="DN78" s="23">
        <f t="shared" si="182"/>
        <v>0.93225839601622873</v>
      </c>
    </row>
    <row r="79" spans="1:118">
      <c r="A79" s="16">
        <v>1912</v>
      </c>
      <c r="B79" s="9">
        <v>30529.918606880728</v>
      </c>
      <c r="C79" s="9">
        <v>0</v>
      </c>
      <c r="D79" s="9">
        <v>0</v>
      </c>
      <c r="E79" s="9">
        <v>0</v>
      </c>
      <c r="F79" s="9">
        <v>0</v>
      </c>
      <c r="G79" s="9">
        <v>30529.918606880728</v>
      </c>
      <c r="H79" s="9">
        <v>0</v>
      </c>
      <c r="I79" s="9">
        <v>0</v>
      </c>
      <c r="J79" s="9">
        <v>2296832.4541304815</v>
      </c>
      <c r="K79" s="9">
        <v>3392269</v>
      </c>
      <c r="L79" s="9">
        <f t="shared" si="136"/>
        <v>677078.51415394282</v>
      </c>
      <c r="M79" s="40">
        <v>592.548</v>
      </c>
      <c r="N79" s="40">
        <f t="shared" si="137"/>
        <v>608.77603501195551</v>
      </c>
      <c r="O79" s="27">
        <f t="shared" si="138"/>
        <v>8999.8519005658836</v>
      </c>
      <c r="P79" s="27">
        <f t="shared" si="111"/>
        <v>1.3292183568713343</v>
      </c>
      <c r="Q79" s="19">
        <v>1912</v>
      </c>
      <c r="R79" s="7">
        <f t="shared" si="112"/>
        <v>1.3292183568713343</v>
      </c>
      <c r="S79" s="7">
        <f t="shared" si="113"/>
        <v>0</v>
      </c>
      <c r="T79" s="7">
        <f t="shared" si="114"/>
        <v>0</v>
      </c>
      <c r="U79" s="7">
        <f t="shared" si="115"/>
        <v>0</v>
      </c>
      <c r="V79" s="7">
        <v>0</v>
      </c>
      <c r="W79" s="7"/>
      <c r="X79" s="7">
        <f t="shared" si="116"/>
        <v>1.3292183568713343</v>
      </c>
      <c r="Y79" s="7">
        <f t="shared" si="117"/>
        <v>0</v>
      </c>
      <c r="Z79" s="7">
        <f t="shared" si="118"/>
        <v>0</v>
      </c>
      <c r="AA79" s="71">
        <f t="shared" si="139"/>
        <v>0</v>
      </c>
      <c r="AB79" s="16">
        <v>1912</v>
      </c>
      <c r="AC79" s="9">
        <f t="shared" si="140"/>
        <v>0</v>
      </c>
      <c r="AD79" s="9">
        <f t="shared" si="140"/>
        <v>0</v>
      </c>
      <c r="AE79" s="9">
        <f t="shared" si="140"/>
        <v>0</v>
      </c>
      <c r="AF79" s="9">
        <f t="shared" si="140"/>
        <v>0</v>
      </c>
      <c r="AG79" s="9">
        <f t="shared" si="140"/>
        <v>0</v>
      </c>
      <c r="AH79" s="9">
        <f t="shared" si="141"/>
        <v>0</v>
      </c>
      <c r="AI79" s="9">
        <f t="shared" si="141"/>
        <v>0</v>
      </c>
      <c r="AJ79" s="9">
        <f t="shared" si="141"/>
        <v>0</v>
      </c>
      <c r="AK79" s="9">
        <f t="shared" si="141"/>
        <v>0</v>
      </c>
      <c r="AL79" s="9">
        <f t="shared" si="141"/>
        <v>0</v>
      </c>
      <c r="AM79" s="27">
        <f t="shared" si="142"/>
        <v>0</v>
      </c>
      <c r="AN79" s="27">
        <f t="shared" si="142"/>
        <v>0</v>
      </c>
      <c r="AO79" s="27">
        <f t="shared" si="142"/>
        <v>0</v>
      </c>
      <c r="AP79" s="27">
        <f t="shared" si="142"/>
        <v>0</v>
      </c>
      <c r="AQ79" s="27">
        <f t="shared" si="142"/>
        <v>0</v>
      </c>
      <c r="AR79" s="19">
        <v>1912</v>
      </c>
      <c r="AS79" s="27">
        <f t="shared" si="183"/>
        <v>7040.7927205915885</v>
      </c>
      <c r="AT79" s="27">
        <f t="shared" si="183"/>
        <v>7276.8075357444013</v>
      </c>
      <c r="AU79" s="27">
        <f t="shared" si="183"/>
        <v>6563.8381283814551</v>
      </c>
      <c r="AV79" s="27">
        <f t="shared" si="183"/>
        <v>5753.0428235197533</v>
      </c>
      <c r="AW79" s="27">
        <f t="shared" si="183"/>
        <v>3895.4373986435321</v>
      </c>
      <c r="AX79" s="157">
        <f t="shared" si="143"/>
        <v>30529.918606880732</v>
      </c>
      <c r="AY79" s="27">
        <f t="shared" si="144"/>
        <v>0</v>
      </c>
      <c r="AZ79" s="27">
        <f t="shared" si="144"/>
        <v>0</v>
      </c>
      <c r="BA79" s="27">
        <f t="shared" si="144"/>
        <v>0</v>
      </c>
      <c r="BB79" s="27">
        <f t="shared" si="144"/>
        <v>0</v>
      </c>
      <c r="BC79" s="27">
        <f t="shared" si="144"/>
        <v>0</v>
      </c>
      <c r="BD79" s="27">
        <f t="shared" si="145"/>
        <v>0</v>
      </c>
      <c r="BE79" s="27">
        <f t="shared" si="145"/>
        <v>0</v>
      </c>
      <c r="BF79" s="27">
        <f t="shared" si="145"/>
        <v>0</v>
      </c>
      <c r="BG79" s="27">
        <f t="shared" si="145"/>
        <v>0</v>
      </c>
      <c r="BH79" s="27">
        <f t="shared" si="145"/>
        <v>0</v>
      </c>
      <c r="BI79" s="4"/>
      <c r="BJ79" s="7">
        <f t="shared" si="119"/>
        <v>0</v>
      </c>
      <c r="BK79" s="7">
        <f t="shared" si="120"/>
        <v>0</v>
      </c>
      <c r="BL79" s="7">
        <f t="shared" si="121"/>
        <v>0</v>
      </c>
      <c r="BM79" s="7">
        <f t="shared" si="122"/>
        <v>0</v>
      </c>
      <c r="BN79" s="7">
        <f t="shared" si="123"/>
        <v>0</v>
      </c>
      <c r="BO79" s="71">
        <f t="shared" si="146"/>
        <v>0</v>
      </c>
      <c r="BP79" s="7">
        <f t="shared" si="124"/>
        <v>0</v>
      </c>
      <c r="BQ79" s="7">
        <f t="shared" si="125"/>
        <v>0</v>
      </c>
      <c r="BR79" s="7">
        <f t="shared" si="126"/>
        <v>0</v>
      </c>
      <c r="BS79" s="7">
        <f t="shared" si="127"/>
        <v>0</v>
      </c>
      <c r="BT79" s="7">
        <f t="shared" si="128"/>
        <v>0</v>
      </c>
      <c r="BU79" s="7">
        <f t="shared" si="129"/>
        <v>0</v>
      </c>
      <c r="BV79" s="7">
        <f t="shared" si="130"/>
        <v>0</v>
      </c>
      <c r="BW79" s="7">
        <f t="shared" si="131"/>
        <v>0</v>
      </c>
      <c r="BX79" s="7">
        <f t="shared" si="132"/>
        <v>0</v>
      </c>
      <c r="BY79" s="7">
        <f t="shared" si="133"/>
        <v>0</v>
      </c>
      <c r="BZ79" s="180"/>
      <c r="CA79" s="7">
        <f t="shared" si="147"/>
        <v>0.3065435925868194</v>
      </c>
      <c r="CB79" s="7">
        <f t="shared" si="148"/>
        <v>0.31681925787221615</v>
      </c>
      <c r="CC79" s="7">
        <f t="shared" si="149"/>
        <v>0.2857778379340406</v>
      </c>
      <c r="CD79" s="7">
        <f t="shared" si="150"/>
        <v>0.25047725240793411</v>
      </c>
      <c r="CE79" s="7">
        <f t="shared" si="151"/>
        <v>0.16960041607032408</v>
      </c>
      <c r="CF79" s="71">
        <f t="shared" si="134"/>
        <v>0</v>
      </c>
      <c r="CG79" s="174">
        <f t="shared" si="152"/>
        <v>0</v>
      </c>
      <c r="CH79" s="174">
        <f t="shared" si="153"/>
        <v>0</v>
      </c>
      <c r="CI79" s="174">
        <f t="shared" si="154"/>
        <v>0</v>
      </c>
      <c r="CJ79" s="174">
        <f t="shared" si="155"/>
        <v>0</v>
      </c>
      <c r="CK79" s="174">
        <f t="shared" si="156"/>
        <v>0</v>
      </c>
      <c r="CL79" s="71">
        <f t="shared" si="157"/>
        <v>0</v>
      </c>
      <c r="CM79" s="7">
        <f t="shared" si="158"/>
        <v>0</v>
      </c>
      <c r="CN79" s="7">
        <f t="shared" si="159"/>
        <v>0</v>
      </c>
      <c r="CO79" s="7">
        <f t="shared" si="160"/>
        <v>0</v>
      </c>
      <c r="CP79" s="7">
        <f t="shared" si="161"/>
        <v>0</v>
      </c>
      <c r="CQ79" s="7">
        <f t="shared" si="162"/>
        <v>0</v>
      </c>
      <c r="CR79" s="71">
        <f t="shared" si="163"/>
        <v>0</v>
      </c>
      <c r="CS79" s="7">
        <f t="shared" si="164"/>
        <v>1.3292183568713345</v>
      </c>
      <c r="CT79" s="7">
        <f t="shared" si="165"/>
        <v>0</v>
      </c>
      <c r="CU79" s="7">
        <f t="shared" si="166"/>
        <v>0</v>
      </c>
      <c r="CV79" s="93">
        <f t="shared" si="167"/>
        <v>0</v>
      </c>
      <c r="CW79" s="71">
        <f t="shared" si="168"/>
        <v>0</v>
      </c>
      <c r="CX79" s="16">
        <v>1912</v>
      </c>
      <c r="CY79" s="7">
        <f t="shared" si="169"/>
        <v>1.3292183568713345</v>
      </c>
      <c r="CZ79" s="7">
        <f t="shared" si="170"/>
        <v>1.3292183568713345</v>
      </c>
      <c r="DA79" s="7">
        <f t="shared" si="171"/>
        <v>1.3292183568713345</v>
      </c>
      <c r="DB79" s="92">
        <f t="shared" si="172"/>
        <v>1.3292183568713343</v>
      </c>
      <c r="DC79" s="93">
        <f t="shared" si="135"/>
        <v>0</v>
      </c>
      <c r="DD79" s="7">
        <f t="shared" si="173"/>
        <v>0.3065435925868194</v>
      </c>
      <c r="DE79" s="7">
        <f t="shared" si="174"/>
        <v>0.31681925787221615</v>
      </c>
      <c r="DF79" s="7">
        <f t="shared" si="175"/>
        <v>0.2857778379340406</v>
      </c>
      <c r="DG79" s="7">
        <f t="shared" si="176"/>
        <v>0.25047725240793411</v>
      </c>
      <c r="DH79" s="7">
        <f t="shared" si="177"/>
        <v>0.16960041607032408</v>
      </c>
      <c r="DI79" s="71">
        <f t="shared" si="178"/>
        <v>0</v>
      </c>
      <c r="DJ79" s="16">
        <v>1912</v>
      </c>
      <c r="DK79" s="23">
        <f t="shared" si="179"/>
        <v>0.59346944919314903</v>
      </c>
      <c r="DL79" s="23">
        <f t="shared" si="180"/>
        <v>0.93225839601622884</v>
      </c>
      <c r="DM79" s="23">
        <f t="shared" si="181"/>
        <v>0.59346944919314903</v>
      </c>
      <c r="DN79" s="23">
        <f t="shared" si="182"/>
        <v>0.93225839601622884</v>
      </c>
    </row>
    <row r="80" spans="1:118">
      <c r="A80" s="16">
        <v>1913</v>
      </c>
      <c r="B80" s="9">
        <v>25576.939615430834</v>
      </c>
      <c r="C80" s="9">
        <v>0</v>
      </c>
      <c r="D80" s="9">
        <v>0</v>
      </c>
      <c r="E80" s="9">
        <v>0</v>
      </c>
      <c r="F80" s="9">
        <v>0</v>
      </c>
      <c r="G80" s="9">
        <v>25576.939615430834</v>
      </c>
      <c r="H80" s="9">
        <v>0</v>
      </c>
      <c r="I80" s="9">
        <v>0</v>
      </c>
      <c r="J80" s="9">
        <v>2338930.8676531641</v>
      </c>
      <c r="K80" s="9">
        <v>3430640</v>
      </c>
      <c r="L80" s="9">
        <f t="shared" si="136"/>
        <v>681776.83104410954</v>
      </c>
      <c r="M80" s="40">
        <v>595.976</v>
      </c>
      <c r="N80" s="40">
        <f t="shared" si="137"/>
        <v>612.29791720212575</v>
      </c>
      <c r="O80" s="27">
        <f t="shared" si="138"/>
        <v>7455.4426041295019</v>
      </c>
      <c r="P80" s="27">
        <f t="shared" si="111"/>
        <v>1.0935312355381506</v>
      </c>
      <c r="Q80" s="19">
        <v>1913</v>
      </c>
      <c r="R80" s="7">
        <f t="shared" si="112"/>
        <v>1.0935312355381506</v>
      </c>
      <c r="S80" s="7">
        <f t="shared" si="113"/>
        <v>0</v>
      </c>
      <c r="T80" s="7">
        <f t="shared" si="114"/>
        <v>0</v>
      </c>
      <c r="U80" s="7">
        <f t="shared" si="115"/>
        <v>0</v>
      </c>
      <c r="V80" s="7">
        <v>0</v>
      </c>
      <c r="W80" s="7"/>
      <c r="X80" s="7">
        <f t="shared" si="116"/>
        <v>1.0935312355381506</v>
      </c>
      <c r="Y80" s="7">
        <f t="shared" si="117"/>
        <v>0</v>
      </c>
      <c r="Z80" s="7">
        <f t="shared" si="118"/>
        <v>0</v>
      </c>
      <c r="AA80" s="71">
        <f t="shared" si="139"/>
        <v>0</v>
      </c>
      <c r="AB80" s="16">
        <v>1913</v>
      </c>
      <c r="AC80" s="9">
        <f t="shared" si="140"/>
        <v>0</v>
      </c>
      <c r="AD80" s="9">
        <f t="shared" si="140"/>
        <v>0</v>
      </c>
      <c r="AE80" s="9">
        <f t="shared" si="140"/>
        <v>0</v>
      </c>
      <c r="AF80" s="9">
        <f t="shared" si="140"/>
        <v>0</v>
      </c>
      <c r="AG80" s="9">
        <f t="shared" si="140"/>
        <v>0</v>
      </c>
      <c r="AH80" s="9">
        <f t="shared" si="141"/>
        <v>0</v>
      </c>
      <c r="AI80" s="9">
        <f t="shared" si="141"/>
        <v>0</v>
      </c>
      <c r="AJ80" s="9">
        <f t="shared" si="141"/>
        <v>0</v>
      </c>
      <c r="AK80" s="9">
        <f t="shared" si="141"/>
        <v>0</v>
      </c>
      <c r="AL80" s="9">
        <f t="shared" si="141"/>
        <v>0</v>
      </c>
      <c r="AM80" s="27">
        <f t="shared" si="142"/>
        <v>0</v>
      </c>
      <c r="AN80" s="27">
        <f t="shared" si="142"/>
        <v>0</v>
      </c>
      <c r="AO80" s="27">
        <f t="shared" si="142"/>
        <v>0</v>
      </c>
      <c r="AP80" s="27">
        <f t="shared" si="142"/>
        <v>0</v>
      </c>
      <c r="AQ80" s="27">
        <f t="shared" si="142"/>
        <v>0</v>
      </c>
      <c r="AR80" s="19">
        <v>1913</v>
      </c>
      <c r="AS80" s="27">
        <f t="shared" si="183"/>
        <v>5898.5394811615979</v>
      </c>
      <c r="AT80" s="27">
        <f t="shared" si="183"/>
        <v>6096.2647601982098</v>
      </c>
      <c r="AU80" s="27">
        <f t="shared" si="183"/>
        <v>5498.9629555461106</v>
      </c>
      <c r="AV80" s="27">
        <f t="shared" si="183"/>
        <v>4819.7059021634386</v>
      </c>
      <c r="AW80" s="27">
        <f t="shared" si="183"/>
        <v>3263.4665163614804</v>
      </c>
      <c r="AX80" s="157">
        <f t="shared" si="143"/>
        <v>25576.939615430838</v>
      </c>
      <c r="AY80" s="27">
        <f t="shared" si="144"/>
        <v>0</v>
      </c>
      <c r="AZ80" s="27">
        <f t="shared" si="144"/>
        <v>0</v>
      </c>
      <c r="BA80" s="27">
        <f t="shared" si="144"/>
        <v>0</v>
      </c>
      <c r="BB80" s="27">
        <f t="shared" si="144"/>
        <v>0</v>
      </c>
      <c r="BC80" s="27">
        <f t="shared" si="144"/>
        <v>0</v>
      </c>
      <c r="BD80" s="27">
        <f t="shared" si="145"/>
        <v>0</v>
      </c>
      <c r="BE80" s="27">
        <f t="shared" si="145"/>
        <v>0</v>
      </c>
      <c r="BF80" s="27">
        <f t="shared" si="145"/>
        <v>0</v>
      </c>
      <c r="BG80" s="27">
        <f t="shared" si="145"/>
        <v>0</v>
      </c>
      <c r="BH80" s="27">
        <f t="shared" si="145"/>
        <v>0</v>
      </c>
      <c r="BI80" s="4"/>
      <c r="BJ80" s="7">
        <f t="shared" si="119"/>
        <v>0</v>
      </c>
      <c r="BK80" s="7">
        <f t="shared" si="120"/>
        <v>0</v>
      </c>
      <c r="BL80" s="7">
        <f t="shared" si="121"/>
        <v>0</v>
      </c>
      <c r="BM80" s="7">
        <f t="shared" si="122"/>
        <v>0</v>
      </c>
      <c r="BN80" s="7">
        <f t="shared" si="123"/>
        <v>0</v>
      </c>
      <c r="BO80" s="71">
        <f t="shared" si="146"/>
        <v>0</v>
      </c>
      <c r="BP80" s="7">
        <f t="shared" si="124"/>
        <v>0</v>
      </c>
      <c r="BQ80" s="7">
        <f t="shared" si="125"/>
        <v>0</v>
      </c>
      <c r="BR80" s="7">
        <f t="shared" si="126"/>
        <v>0</v>
      </c>
      <c r="BS80" s="7">
        <f t="shared" si="127"/>
        <v>0</v>
      </c>
      <c r="BT80" s="7">
        <f t="shared" si="128"/>
        <v>0</v>
      </c>
      <c r="BU80" s="7">
        <f t="shared" si="129"/>
        <v>0</v>
      </c>
      <c r="BV80" s="7">
        <f t="shared" si="130"/>
        <v>0</v>
      </c>
      <c r="BW80" s="7">
        <f t="shared" si="131"/>
        <v>0</v>
      </c>
      <c r="BX80" s="7">
        <f t="shared" si="132"/>
        <v>0</v>
      </c>
      <c r="BY80" s="7">
        <f t="shared" si="133"/>
        <v>0</v>
      </c>
      <c r="BZ80" s="180"/>
      <c r="CA80" s="7">
        <f t="shared" si="147"/>
        <v>0.25218956074063331</v>
      </c>
      <c r="CB80" s="7">
        <f t="shared" si="148"/>
        <v>0.26064322141830037</v>
      </c>
      <c r="CC80" s="7">
        <f t="shared" si="149"/>
        <v>0.23510583538810015</v>
      </c>
      <c r="CD80" s="7">
        <f t="shared" si="150"/>
        <v>0.20606448736124613</v>
      </c>
      <c r="CE80" s="7">
        <f t="shared" si="151"/>
        <v>0.13952813062987093</v>
      </c>
      <c r="CF80" s="71">
        <f t="shared" si="134"/>
        <v>0</v>
      </c>
      <c r="CG80" s="174">
        <f t="shared" si="152"/>
        <v>0</v>
      </c>
      <c r="CH80" s="174">
        <f t="shared" si="153"/>
        <v>0</v>
      </c>
      <c r="CI80" s="174">
        <f t="shared" si="154"/>
        <v>0</v>
      </c>
      <c r="CJ80" s="174">
        <f t="shared" si="155"/>
        <v>0</v>
      </c>
      <c r="CK80" s="174">
        <f t="shared" si="156"/>
        <v>0</v>
      </c>
      <c r="CL80" s="71">
        <f t="shared" si="157"/>
        <v>0</v>
      </c>
      <c r="CM80" s="7">
        <f t="shared" si="158"/>
        <v>0</v>
      </c>
      <c r="CN80" s="7">
        <f t="shared" si="159"/>
        <v>0</v>
      </c>
      <c r="CO80" s="7">
        <f t="shared" si="160"/>
        <v>0</v>
      </c>
      <c r="CP80" s="7">
        <f t="shared" si="161"/>
        <v>0</v>
      </c>
      <c r="CQ80" s="7">
        <f t="shared" si="162"/>
        <v>0</v>
      </c>
      <c r="CR80" s="71">
        <f t="shared" si="163"/>
        <v>0</v>
      </c>
      <c r="CS80" s="7">
        <f t="shared" si="164"/>
        <v>1.093531235538151</v>
      </c>
      <c r="CT80" s="7">
        <f t="shared" si="165"/>
        <v>0</v>
      </c>
      <c r="CU80" s="7">
        <f t="shared" si="166"/>
        <v>0</v>
      </c>
      <c r="CV80" s="93">
        <f t="shared" si="167"/>
        <v>0</v>
      </c>
      <c r="CW80" s="71">
        <f t="shared" si="168"/>
        <v>0</v>
      </c>
      <c r="CX80" s="16">
        <v>1913</v>
      </c>
      <c r="CY80" s="7">
        <f t="shared" si="169"/>
        <v>1.093531235538151</v>
      </c>
      <c r="CZ80" s="7">
        <f t="shared" si="170"/>
        <v>1.093531235538151</v>
      </c>
      <c r="DA80" s="7">
        <f t="shared" si="171"/>
        <v>1.093531235538151</v>
      </c>
      <c r="DB80" s="92">
        <f t="shared" si="172"/>
        <v>1.0935312355381506</v>
      </c>
      <c r="DC80" s="93">
        <f t="shared" si="135"/>
        <v>0</v>
      </c>
      <c r="DD80" s="7">
        <f t="shared" si="173"/>
        <v>0.25218956074063331</v>
      </c>
      <c r="DE80" s="7">
        <f t="shared" si="174"/>
        <v>0.26064322141830037</v>
      </c>
      <c r="DF80" s="7">
        <f t="shared" si="175"/>
        <v>0.23510583538810015</v>
      </c>
      <c r="DG80" s="7">
        <f t="shared" si="176"/>
        <v>0.20606448736124613</v>
      </c>
      <c r="DH80" s="7">
        <f t="shared" si="177"/>
        <v>0.13952813062987093</v>
      </c>
      <c r="DI80" s="71">
        <f t="shared" si="178"/>
        <v>0</v>
      </c>
      <c r="DJ80" s="16">
        <v>1913</v>
      </c>
      <c r="DK80" s="23">
        <f t="shared" si="179"/>
        <v>0.59346944919314892</v>
      </c>
      <c r="DL80" s="23">
        <f t="shared" si="180"/>
        <v>0.93225839601622895</v>
      </c>
      <c r="DM80" s="23">
        <f t="shared" si="181"/>
        <v>0.59346944919314892</v>
      </c>
      <c r="DN80" s="23">
        <f t="shared" si="182"/>
        <v>0.93225839601622895</v>
      </c>
    </row>
    <row r="81" spans="1:118">
      <c r="A81" s="16">
        <v>1914</v>
      </c>
      <c r="B81" s="9">
        <v>23360.11883341489</v>
      </c>
      <c r="C81" s="9">
        <v>0</v>
      </c>
      <c r="D81" s="9">
        <v>0</v>
      </c>
      <c r="E81" s="9">
        <v>0</v>
      </c>
      <c r="F81" s="9">
        <v>0</v>
      </c>
      <c r="G81" s="9">
        <v>23360.11883341489</v>
      </c>
      <c r="H81" s="9">
        <v>0</v>
      </c>
      <c r="I81" s="9">
        <v>0</v>
      </c>
      <c r="J81" s="9">
        <v>1976470.8555295242</v>
      </c>
      <c r="K81" s="9">
        <v>3469662</v>
      </c>
      <c r="L81" s="9">
        <f t="shared" si="136"/>
        <v>569643.62970500416</v>
      </c>
      <c r="M81" s="40">
        <v>497.06900000000002</v>
      </c>
      <c r="N81" s="40">
        <f t="shared" si="137"/>
        <v>510.68216405651145</v>
      </c>
      <c r="O81" s="27">
        <f t="shared" si="138"/>
        <v>6732.6785241371899</v>
      </c>
      <c r="P81" s="27">
        <f t="shared" si="111"/>
        <v>1.1819106144702745</v>
      </c>
      <c r="Q81" s="19">
        <v>1914</v>
      </c>
      <c r="R81" s="7">
        <f t="shared" si="112"/>
        <v>1.1819106144702745</v>
      </c>
      <c r="S81" s="7">
        <f t="shared" si="113"/>
        <v>0</v>
      </c>
      <c r="T81" s="7">
        <f t="shared" si="114"/>
        <v>0</v>
      </c>
      <c r="U81" s="7">
        <f t="shared" si="115"/>
        <v>0</v>
      </c>
      <c r="V81" s="7">
        <v>0</v>
      </c>
      <c r="W81" s="7"/>
      <c r="X81" s="7">
        <f t="shared" si="116"/>
        <v>1.1819106144702745</v>
      </c>
      <c r="Y81" s="7">
        <f t="shared" si="117"/>
        <v>0</v>
      </c>
      <c r="Z81" s="7">
        <f t="shared" si="118"/>
        <v>0</v>
      </c>
      <c r="AA81" s="71">
        <f t="shared" si="139"/>
        <v>0</v>
      </c>
      <c r="AB81" s="16">
        <v>1914</v>
      </c>
      <c r="AC81" s="9">
        <f t="shared" si="140"/>
        <v>0</v>
      </c>
      <c r="AD81" s="9">
        <f t="shared" si="140"/>
        <v>0</v>
      </c>
      <c r="AE81" s="9">
        <f t="shared" si="140"/>
        <v>0</v>
      </c>
      <c r="AF81" s="9">
        <f t="shared" si="140"/>
        <v>0</v>
      </c>
      <c r="AG81" s="9">
        <f t="shared" si="140"/>
        <v>0</v>
      </c>
      <c r="AH81" s="9">
        <f t="shared" si="141"/>
        <v>0</v>
      </c>
      <c r="AI81" s="9">
        <f t="shared" si="141"/>
        <v>0</v>
      </c>
      <c r="AJ81" s="9">
        <f t="shared" si="141"/>
        <v>0</v>
      </c>
      <c r="AK81" s="9">
        <f t="shared" si="141"/>
        <v>0</v>
      </c>
      <c r="AL81" s="9">
        <f t="shared" si="141"/>
        <v>0</v>
      </c>
      <c r="AM81" s="27">
        <f t="shared" si="142"/>
        <v>0</v>
      </c>
      <c r="AN81" s="27">
        <f t="shared" si="142"/>
        <v>0</v>
      </c>
      <c r="AO81" s="27">
        <f t="shared" si="142"/>
        <v>0</v>
      </c>
      <c r="AP81" s="27">
        <f t="shared" si="142"/>
        <v>0</v>
      </c>
      <c r="AQ81" s="27">
        <f t="shared" si="142"/>
        <v>0</v>
      </c>
      <c r="AR81" s="19">
        <v>1914</v>
      </c>
      <c r="AS81" s="27">
        <f t="shared" si="183"/>
        <v>5387.2975146875597</v>
      </c>
      <c r="AT81" s="27">
        <f t="shared" si="183"/>
        <v>5567.8854225496389</v>
      </c>
      <c r="AU81" s="27">
        <f t="shared" si="183"/>
        <v>5022.3533399048411</v>
      </c>
      <c r="AV81" s="27">
        <f t="shared" si="183"/>
        <v>4401.9692859861543</v>
      </c>
      <c r="AW81" s="27">
        <f t="shared" si="183"/>
        <v>2980.613270286698</v>
      </c>
      <c r="AX81" s="157">
        <f t="shared" si="143"/>
        <v>23360.11883341489</v>
      </c>
      <c r="AY81" s="27">
        <f t="shared" si="144"/>
        <v>0</v>
      </c>
      <c r="AZ81" s="27">
        <f t="shared" si="144"/>
        <v>0</v>
      </c>
      <c r="BA81" s="27">
        <f t="shared" si="144"/>
        <v>0</v>
      </c>
      <c r="BB81" s="27">
        <f t="shared" si="144"/>
        <v>0</v>
      </c>
      <c r="BC81" s="27">
        <f t="shared" si="144"/>
        <v>0</v>
      </c>
      <c r="BD81" s="27">
        <f t="shared" si="145"/>
        <v>0</v>
      </c>
      <c r="BE81" s="27">
        <f t="shared" si="145"/>
        <v>0</v>
      </c>
      <c r="BF81" s="27">
        <f t="shared" si="145"/>
        <v>0</v>
      </c>
      <c r="BG81" s="27">
        <f t="shared" si="145"/>
        <v>0</v>
      </c>
      <c r="BH81" s="27">
        <f t="shared" si="145"/>
        <v>0</v>
      </c>
      <c r="BI81" s="4"/>
      <c r="BJ81" s="7">
        <f t="shared" si="119"/>
        <v>0</v>
      </c>
      <c r="BK81" s="7">
        <f t="shared" si="120"/>
        <v>0</v>
      </c>
      <c r="BL81" s="7">
        <f t="shared" si="121"/>
        <v>0</v>
      </c>
      <c r="BM81" s="7">
        <f t="shared" si="122"/>
        <v>0</v>
      </c>
      <c r="BN81" s="7">
        <f t="shared" si="123"/>
        <v>0</v>
      </c>
      <c r="BO81" s="71">
        <f t="shared" si="146"/>
        <v>0</v>
      </c>
      <c r="BP81" s="7">
        <f t="shared" si="124"/>
        <v>0</v>
      </c>
      <c r="BQ81" s="7">
        <f t="shared" si="125"/>
        <v>0</v>
      </c>
      <c r="BR81" s="7">
        <f t="shared" si="126"/>
        <v>0</v>
      </c>
      <c r="BS81" s="7">
        <f t="shared" si="127"/>
        <v>0</v>
      </c>
      <c r="BT81" s="7">
        <f t="shared" si="128"/>
        <v>0</v>
      </c>
      <c r="BU81" s="7">
        <f t="shared" si="129"/>
        <v>0</v>
      </c>
      <c r="BV81" s="7">
        <f t="shared" si="130"/>
        <v>0</v>
      </c>
      <c r="BW81" s="7">
        <f t="shared" si="131"/>
        <v>0</v>
      </c>
      <c r="BX81" s="7">
        <f t="shared" si="132"/>
        <v>0</v>
      </c>
      <c r="BY81" s="7">
        <f t="shared" si="133"/>
        <v>0</v>
      </c>
      <c r="BZ81" s="180"/>
      <c r="CA81" s="7">
        <f t="shared" si="147"/>
        <v>0.27257156358342699</v>
      </c>
      <c r="CB81" s="7">
        <f t="shared" si="148"/>
        <v>0.28170845054317406</v>
      </c>
      <c r="CC81" s="7">
        <f t="shared" si="149"/>
        <v>0.25410712866592117</v>
      </c>
      <c r="CD81" s="7">
        <f t="shared" si="150"/>
        <v>0.22271865399233551</v>
      </c>
      <c r="CE81" s="7">
        <f t="shared" si="151"/>
        <v>0.1508048176854169</v>
      </c>
      <c r="CF81" s="71">
        <f t="shared" si="134"/>
        <v>0</v>
      </c>
      <c r="CG81" s="174">
        <f t="shared" si="152"/>
        <v>0</v>
      </c>
      <c r="CH81" s="174">
        <f t="shared" si="153"/>
        <v>0</v>
      </c>
      <c r="CI81" s="174">
        <f t="shared" si="154"/>
        <v>0</v>
      </c>
      <c r="CJ81" s="174">
        <f t="shared" si="155"/>
        <v>0</v>
      </c>
      <c r="CK81" s="174">
        <f t="shared" si="156"/>
        <v>0</v>
      </c>
      <c r="CL81" s="71">
        <f t="shared" si="157"/>
        <v>0</v>
      </c>
      <c r="CM81" s="7">
        <f t="shared" si="158"/>
        <v>0</v>
      </c>
      <c r="CN81" s="7">
        <f t="shared" si="159"/>
        <v>0</v>
      </c>
      <c r="CO81" s="7">
        <f t="shared" si="160"/>
        <v>0</v>
      </c>
      <c r="CP81" s="7">
        <f t="shared" si="161"/>
        <v>0</v>
      </c>
      <c r="CQ81" s="7">
        <f t="shared" si="162"/>
        <v>0</v>
      </c>
      <c r="CR81" s="71">
        <f t="shared" si="163"/>
        <v>0</v>
      </c>
      <c r="CS81" s="7">
        <f t="shared" si="164"/>
        <v>1.1819106144702747</v>
      </c>
      <c r="CT81" s="7">
        <f t="shared" si="165"/>
        <v>0</v>
      </c>
      <c r="CU81" s="7">
        <f t="shared" si="166"/>
        <v>0</v>
      </c>
      <c r="CV81" s="93">
        <f t="shared" si="167"/>
        <v>0</v>
      </c>
      <c r="CW81" s="71">
        <f t="shared" si="168"/>
        <v>0</v>
      </c>
      <c r="CX81" s="16">
        <v>1914</v>
      </c>
      <c r="CY81" s="7">
        <f t="shared" si="169"/>
        <v>1.1819106144702747</v>
      </c>
      <c r="CZ81" s="7">
        <f t="shared" si="170"/>
        <v>1.1819106144702747</v>
      </c>
      <c r="DA81" s="7">
        <f t="shared" si="171"/>
        <v>1.1819106144702747</v>
      </c>
      <c r="DB81" s="92">
        <f t="shared" si="172"/>
        <v>1.1819106144702745</v>
      </c>
      <c r="DC81" s="93">
        <f t="shared" si="135"/>
        <v>0</v>
      </c>
      <c r="DD81" s="7">
        <f t="shared" si="173"/>
        <v>0.27257156358342699</v>
      </c>
      <c r="DE81" s="7">
        <f t="shared" si="174"/>
        <v>0.28170845054317406</v>
      </c>
      <c r="DF81" s="7">
        <f t="shared" si="175"/>
        <v>0.25410712866592117</v>
      </c>
      <c r="DG81" s="7">
        <f t="shared" si="176"/>
        <v>0.22271865399233551</v>
      </c>
      <c r="DH81" s="7">
        <f t="shared" si="177"/>
        <v>0.1508048176854169</v>
      </c>
      <c r="DI81" s="71">
        <f t="shared" si="178"/>
        <v>0</v>
      </c>
      <c r="DJ81" s="16">
        <v>1914</v>
      </c>
      <c r="DK81" s="23">
        <f t="shared" si="179"/>
        <v>0.59346944919314903</v>
      </c>
      <c r="DL81" s="23">
        <f t="shared" si="180"/>
        <v>0.93225839601622884</v>
      </c>
      <c r="DM81" s="23">
        <f t="shared" si="181"/>
        <v>0.59346944919314903</v>
      </c>
      <c r="DN81" s="23">
        <f t="shared" si="182"/>
        <v>0.93225839601622884</v>
      </c>
    </row>
    <row r="82" spans="1:118">
      <c r="A82" s="16">
        <v>1915</v>
      </c>
      <c r="B82" s="9">
        <v>20485.428605529793</v>
      </c>
      <c r="C82" s="9">
        <v>0</v>
      </c>
      <c r="D82" s="9">
        <v>0</v>
      </c>
      <c r="E82" s="9">
        <v>0</v>
      </c>
      <c r="F82" s="9">
        <v>0</v>
      </c>
      <c r="G82" s="9">
        <v>20485.428605529793</v>
      </c>
      <c r="H82" s="9">
        <v>0</v>
      </c>
      <c r="I82" s="9">
        <v>0</v>
      </c>
      <c r="J82" s="9">
        <v>1912845.5592425137</v>
      </c>
      <c r="K82" s="9">
        <v>3509420</v>
      </c>
      <c r="L82" s="9">
        <f t="shared" si="136"/>
        <v>545060.3117445372</v>
      </c>
      <c r="M82" s="40">
        <v>474.75900000000001</v>
      </c>
      <c r="N82" s="40">
        <f t="shared" si="137"/>
        <v>487.76116298804652</v>
      </c>
      <c r="O82" s="27">
        <f t="shared" si="138"/>
        <v>5837.2690089900307</v>
      </c>
      <c r="P82" s="27">
        <f t="shared" si="111"/>
        <v>1.0709400195195067</v>
      </c>
      <c r="Q82" s="19">
        <v>1915</v>
      </c>
      <c r="R82" s="7">
        <f t="shared" si="112"/>
        <v>1.0709400195195067</v>
      </c>
      <c r="S82" s="7">
        <f t="shared" si="113"/>
        <v>0</v>
      </c>
      <c r="T82" s="7">
        <f t="shared" si="114"/>
        <v>0</v>
      </c>
      <c r="U82" s="7">
        <f t="shared" si="115"/>
        <v>0</v>
      </c>
      <c r="V82" s="7">
        <v>0</v>
      </c>
      <c r="W82" s="7"/>
      <c r="X82" s="7">
        <f t="shared" si="116"/>
        <v>1.0709400195195067</v>
      </c>
      <c r="Y82" s="7">
        <f t="shared" si="117"/>
        <v>0</v>
      </c>
      <c r="Z82" s="7">
        <f t="shared" si="118"/>
        <v>0</v>
      </c>
      <c r="AA82" s="71">
        <f t="shared" si="139"/>
        <v>0</v>
      </c>
      <c r="AB82" s="16">
        <v>1915</v>
      </c>
      <c r="AC82" s="9">
        <f t="shared" si="140"/>
        <v>0</v>
      </c>
      <c r="AD82" s="9">
        <f t="shared" si="140"/>
        <v>0</v>
      </c>
      <c r="AE82" s="9">
        <f t="shared" si="140"/>
        <v>0</v>
      </c>
      <c r="AF82" s="9">
        <f t="shared" si="140"/>
        <v>0</v>
      </c>
      <c r="AG82" s="9">
        <f t="shared" si="140"/>
        <v>0</v>
      </c>
      <c r="AH82" s="9">
        <f t="shared" si="141"/>
        <v>0</v>
      </c>
      <c r="AI82" s="9">
        <f t="shared" si="141"/>
        <v>0</v>
      </c>
      <c r="AJ82" s="9">
        <f t="shared" si="141"/>
        <v>0</v>
      </c>
      <c r="AK82" s="9">
        <f t="shared" si="141"/>
        <v>0</v>
      </c>
      <c r="AL82" s="9">
        <f t="shared" si="141"/>
        <v>0</v>
      </c>
      <c r="AM82" s="27">
        <f t="shared" si="142"/>
        <v>0</v>
      </c>
      <c r="AN82" s="27">
        <f t="shared" si="142"/>
        <v>0</v>
      </c>
      <c r="AO82" s="27">
        <f t="shared" si="142"/>
        <v>0</v>
      </c>
      <c r="AP82" s="27">
        <f t="shared" si="142"/>
        <v>0</v>
      </c>
      <c r="AQ82" s="27">
        <f t="shared" si="142"/>
        <v>0</v>
      </c>
      <c r="AR82" s="19">
        <v>1915</v>
      </c>
      <c r="AS82" s="27">
        <f t="shared" si="183"/>
        <v>4724.3380652677533</v>
      </c>
      <c r="AT82" s="27">
        <f t="shared" si="183"/>
        <v>4882.7028715391525</v>
      </c>
      <c r="AU82" s="27">
        <f t="shared" si="183"/>
        <v>4404.3038269649296</v>
      </c>
      <c r="AV82" s="27">
        <f t="shared" si="183"/>
        <v>3860.2640754898048</v>
      </c>
      <c r="AW82" s="27">
        <f t="shared" si="183"/>
        <v>2613.8197662681546</v>
      </c>
      <c r="AX82" s="157">
        <f t="shared" si="143"/>
        <v>20485.428605529796</v>
      </c>
      <c r="AY82" s="27">
        <f t="shared" si="144"/>
        <v>0</v>
      </c>
      <c r="AZ82" s="27">
        <f t="shared" si="144"/>
        <v>0</v>
      </c>
      <c r="BA82" s="27">
        <f t="shared" si="144"/>
        <v>0</v>
      </c>
      <c r="BB82" s="27">
        <f t="shared" si="144"/>
        <v>0</v>
      </c>
      <c r="BC82" s="27">
        <f t="shared" si="144"/>
        <v>0</v>
      </c>
      <c r="BD82" s="27">
        <f t="shared" si="145"/>
        <v>0</v>
      </c>
      <c r="BE82" s="27">
        <f t="shared" si="145"/>
        <v>0</v>
      </c>
      <c r="BF82" s="27">
        <f t="shared" si="145"/>
        <v>0</v>
      </c>
      <c r="BG82" s="27">
        <f t="shared" si="145"/>
        <v>0</v>
      </c>
      <c r="BH82" s="27">
        <f t="shared" si="145"/>
        <v>0</v>
      </c>
      <c r="BI82" s="4"/>
      <c r="BJ82" s="7">
        <f t="shared" si="119"/>
        <v>0</v>
      </c>
      <c r="BK82" s="7">
        <f t="shared" si="120"/>
        <v>0</v>
      </c>
      <c r="BL82" s="7">
        <f t="shared" si="121"/>
        <v>0</v>
      </c>
      <c r="BM82" s="7">
        <f t="shared" si="122"/>
        <v>0</v>
      </c>
      <c r="BN82" s="7">
        <f t="shared" si="123"/>
        <v>0</v>
      </c>
      <c r="BO82" s="71">
        <f t="shared" si="146"/>
        <v>0</v>
      </c>
      <c r="BP82" s="7">
        <f t="shared" si="124"/>
        <v>0</v>
      </c>
      <c r="BQ82" s="7">
        <f t="shared" si="125"/>
        <v>0</v>
      </c>
      <c r="BR82" s="7">
        <f t="shared" si="126"/>
        <v>0</v>
      </c>
      <c r="BS82" s="7">
        <f t="shared" si="127"/>
        <v>0</v>
      </c>
      <c r="BT82" s="7">
        <f t="shared" si="128"/>
        <v>0</v>
      </c>
      <c r="BU82" s="7">
        <f t="shared" si="129"/>
        <v>0</v>
      </c>
      <c r="BV82" s="7">
        <f t="shared" si="130"/>
        <v>0</v>
      </c>
      <c r="BW82" s="7">
        <f t="shared" si="131"/>
        <v>0</v>
      </c>
      <c r="BX82" s="7">
        <f t="shared" si="132"/>
        <v>0</v>
      </c>
      <c r="BY82" s="7">
        <f t="shared" si="133"/>
        <v>0</v>
      </c>
      <c r="BZ82" s="180"/>
      <c r="CA82" s="7">
        <f t="shared" si="147"/>
        <v>0.24697958716220614</v>
      </c>
      <c r="CB82" s="7">
        <f t="shared" si="148"/>
        <v>0.25525860401781214</v>
      </c>
      <c r="CC82" s="7">
        <f t="shared" si="149"/>
        <v>0.23024879377658866</v>
      </c>
      <c r="CD82" s="7">
        <f t="shared" si="150"/>
        <v>0.20180740974292083</v>
      </c>
      <c r="CE82" s="7">
        <f t="shared" si="151"/>
        <v>0.13664562481997899</v>
      </c>
      <c r="CF82" s="71">
        <f t="shared" si="134"/>
        <v>0</v>
      </c>
      <c r="CG82" s="174">
        <f t="shared" si="152"/>
        <v>0</v>
      </c>
      <c r="CH82" s="174">
        <f t="shared" si="153"/>
        <v>0</v>
      </c>
      <c r="CI82" s="174">
        <f t="shared" si="154"/>
        <v>0</v>
      </c>
      <c r="CJ82" s="174">
        <f t="shared" si="155"/>
        <v>0</v>
      </c>
      <c r="CK82" s="174">
        <f t="shared" si="156"/>
        <v>0</v>
      </c>
      <c r="CL82" s="71">
        <f t="shared" si="157"/>
        <v>0</v>
      </c>
      <c r="CM82" s="7">
        <f t="shared" si="158"/>
        <v>0</v>
      </c>
      <c r="CN82" s="7">
        <f t="shared" si="159"/>
        <v>0</v>
      </c>
      <c r="CO82" s="7">
        <f t="shared" si="160"/>
        <v>0</v>
      </c>
      <c r="CP82" s="7">
        <f t="shared" si="161"/>
        <v>0</v>
      </c>
      <c r="CQ82" s="7">
        <f t="shared" si="162"/>
        <v>0</v>
      </c>
      <c r="CR82" s="71">
        <f t="shared" si="163"/>
        <v>0</v>
      </c>
      <c r="CS82" s="7">
        <f t="shared" si="164"/>
        <v>1.0709400195195067</v>
      </c>
      <c r="CT82" s="7">
        <f t="shared" si="165"/>
        <v>0</v>
      </c>
      <c r="CU82" s="7">
        <f t="shared" si="166"/>
        <v>0</v>
      </c>
      <c r="CV82" s="93">
        <f t="shared" si="167"/>
        <v>0</v>
      </c>
      <c r="CW82" s="71">
        <f t="shared" si="168"/>
        <v>0</v>
      </c>
      <c r="CX82" s="16">
        <v>1915</v>
      </c>
      <c r="CY82" s="7">
        <f t="shared" si="169"/>
        <v>1.0709400195195067</v>
      </c>
      <c r="CZ82" s="7">
        <f t="shared" si="170"/>
        <v>1.0709400195195067</v>
      </c>
      <c r="DA82" s="7">
        <f t="shared" si="171"/>
        <v>1.0709400195195067</v>
      </c>
      <c r="DB82" s="92">
        <f t="shared" si="172"/>
        <v>1.0709400195195067</v>
      </c>
      <c r="DC82" s="93">
        <f t="shared" si="135"/>
        <v>0</v>
      </c>
      <c r="DD82" s="7">
        <f t="shared" si="173"/>
        <v>0.24697958716220614</v>
      </c>
      <c r="DE82" s="7">
        <f t="shared" si="174"/>
        <v>0.25525860401781214</v>
      </c>
      <c r="DF82" s="7">
        <f t="shared" si="175"/>
        <v>0.23024879377658866</v>
      </c>
      <c r="DG82" s="7">
        <f t="shared" si="176"/>
        <v>0.20180740974292083</v>
      </c>
      <c r="DH82" s="7">
        <f t="shared" si="177"/>
        <v>0.13664562481997899</v>
      </c>
      <c r="DI82" s="71">
        <f t="shared" si="178"/>
        <v>0</v>
      </c>
      <c r="DJ82" s="16">
        <v>1915</v>
      </c>
      <c r="DK82" s="23">
        <f t="shared" si="179"/>
        <v>0.59346944919314881</v>
      </c>
      <c r="DL82" s="23">
        <f t="shared" si="180"/>
        <v>0.93225839601622873</v>
      </c>
      <c r="DM82" s="23">
        <f t="shared" si="181"/>
        <v>0.59346944919314881</v>
      </c>
      <c r="DN82" s="23">
        <f t="shared" si="182"/>
        <v>0.93225839601622873</v>
      </c>
    </row>
    <row r="83" spans="1:118">
      <c r="A83" s="16">
        <v>1916</v>
      </c>
      <c r="B83" s="9">
        <v>20053.098256635636</v>
      </c>
      <c r="C83" s="9">
        <v>0</v>
      </c>
      <c r="D83" s="9">
        <v>0</v>
      </c>
      <c r="E83" s="9">
        <v>0</v>
      </c>
      <c r="F83" s="9">
        <v>0</v>
      </c>
      <c r="G83" s="9">
        <v>20053.098256635636</v>
      </c>
      <c r="H83" s="9">
        <v>0</v>
      </c>
      <c r="I83" s="9">
        <v>0</v>
      </c>
      <c r="J83" s="9">
        <v>2344856.5256698653</v>
      </c>
      <c r="K83" s="9">
        <v>3550005</v>
      </c>
      <c r="L83" s="9">
        <f t="shared" si="136"/>
        <v>660522.0346647019</v>
      </c>
      <c r="M83" s="40">
        <v>574.44899999999996</v>
      </c>
      <c r="N83" s="40">
        <f t="shared" si="137"/>
        <v>590.18136005282747</v>
      </c>
      <c r="O83" s="27">
        <f t="shared" si="138"/>
        <v>5648.7521163028323</v>
      </c>
      <c r="P83" s="27">
        <f t="shared" si="111"/>
        <v>0.85519510627231154</v>
      </c>
      <c r="Q83" s="19">
        <v>1916</v>
      </c>
      <c r="R83" s="7">
        <f t="shared" si="112"/>
        <v>0.85519510627231154</v>
      </c>
      <c r="S83" s="7">
        <f t="shared" si="113"/>
        <v>0</v>
      </c>
      <c r="T83" s="7">
        <f t="shared" si="114"/>
        <v>0</v>
      </c>
      <c r="U83" s="7">
        <f t="shared" si="115"/>
        <v>0</v>
      </c>
      <c r="V83" s="7">
        <v>0</v>
      </c>
      <c r="W83" s="7"/>
      <c r="X83" s="7">
        <f t="shared" si="116"/>
        <v>0.85519510627231154</v>
      </c>
      <c r="Y83" s="7">
        <f t="shared" si="117"/>
        <v>0</v>
      </c>
      <c r="Z83" s="7">
        <f t="shared" si="118"/>
        <v>0</v>
      </c>
      <c r="AA83" s="71">
        <f t="shared" si="139"/>
        <v>0</v>
      </c>
      <c r="AB83" s="16">
        <v>1916</v>
      </c>
      <c r="AC83" s="9">
        <f t="shared" si="140"/>
        <v>0</v>
      </c>
      <c r="AD83" s="9">
        <f t="shared" si="140"/>
        <v>0</v>
      </c>
      <c r="AE83" s="9">
        <f t="shared" si="140"/>
        <v>0</v>
      </c>
      <c r="AF83" s="9">
        <f t="shared" si="140"/>
        <v>0</v>
      </c>
      <c r="AG83" s="9">
        <f t="shared" si="140"/>
        <v>0</v>
      </c>
      <c r="AH83" s="9">
        <f t="shared" si="141"/>
        <v>0</v>
      </c>
      <c r="AI83" s="9">
        <f t="shared" si="141"/>
        <v>0</v>
      </c>
      <c r="AJ83" s="9">
        <f t="shared" si="141"/>
        <v>0</v>
      </c>
      <c r="AK83" s="9">
        <f t="shared" si="141"/>
        <v>0</v>
      </c>
      <c r="AL83" s="9">
        <f t="shared" si="141"/>
        <v>0</v>
      </c>
      <c r="AM83" s="27">
        <f t="shared" si="142"/>
        <v>0</v>
      </c>
      <c r="AN83" s="27">
        <f t="shared" si="142"/>
        <v>0</v>
      </c>
      <c r="AO83" s="27">
        <f t="shared" si="142"/>
        <v>0</v>
      </c>
      <c r="AP83" s="27">
        <f t="shared" si="142"/>
        <v>0</v>
      </c>
      <c r="AQ83" s="27">
        <f t="shared" si="142"/>
        <v>0</v>
      </c>
      <c r="AR83" s="19">
        <v>1916</v>
      </c>
      <c r="AS83" s="27">
        <f t="shared" si="183"/>
        <v>4624.634282477492</v>
      </c>
      <c r="AT83" s="27">
        <f t="shared" si="183"/>
        <v>4779.6569125481255</v>
      </c>
      <c r="AU83" s="27">
        <f t="shared" si="183"/>
        <v>4311.3541383441298</v>
      </c>
      <c r="AV83" s="27">
        <f t="shared" si="183"/>
        <v>3778.7959575061964</v>
      </c>
      <c r="AW83" s="27">
        <f t="shared" si="183"/>
        <v>2558.6569657596938</v>
      </c>
      <c r="AX83" s="157">
        <f t="shared" si="143"/>
        <v>20053.09825663564</v>
      </c>
      <c r="AY83" s="27">
        <f t="shared" si="144"/>
        <v>0</v>
      </c>
      <c r="AZ83" s="27">
        <f t="shared" si="144"/>
        <v>0</v>
      </c>
      <c r="BA83" s="27">
        <f t="shared" si="144"/>
        <v>0</v>
      </c>
      <c r="BB83" s="27">
        <f t="shared" si="144"/>
        <v>0</v>
      </c>
      <c r="BC83" s="27">
        <f t="shared" si="144"/>
        <v>0</v>
      </c>
      <c r="BD83" s="27">
        <f t="shared" si="145"/>
        <v>0</v>
      </c>
      <c r="BE83" s="27">
        <f t="shared" si="145"/>
        <v>0</v>
      </c>
      <c r="BF83" s="27">
        <f t="shared" si="145"/>
        <v>0</v>
      </c>
      <c r="BG83" s="27">
        <f t="shared" si="145"/>
        <v>0</v>
      </c>
      <c r="BH83" s="27">
        <f t="shared" si="145"/>
        <v>0</v>
      </c>
      <c r="BI83" s="4"/>
      <c r="BJ83" s="7">
        <f t="shared" si="119"/>
        <v>0</v>
      </c>
      <c r="BK83" s="7">
        <f t="shared" si="120"/>
        <v>0</v>
      </c>
      <c r="BL83" s="7">
        <f t="shared" si="121"/>
        <v>0</v>
      </c>
      <c r="BM83" s="7">
        <f t="shared" si="122"/>
        <v>0</v>
      </c>
      <c r="BN83" s="7">
        <f t="shared" si="123"/>
        <v>0</v>
      </c>
      <c r="BO83" s="71">
        <f t="shared" si="146"/>
        <v>0</v>
      </c>
      <c r="BP83" s="7">
        <f t="shared" si="124"/>
        <v>0</v>
      </c>
      <c r="BQ83" s="7">
        <f t="shared" si="125"/>
        <v>0</v>
      </c>
      <c r="BR83" s="7">
        <f t="shared" si="126"/>
        <v>0</v>
      </c>
      <c r="BS83" s="7">
        <f t="shared" si="127"/>
        <v>0</v>
      </c>
      <c r="BT83" s="7">
        <f t="shared" si="128"/>
        <v>0</v>
      </c>
      <c r="BU83" s="7">
        <f t="shared" si="129"/>
        <v>0</v>
      </c>
      <c r="BV83" s="7">
        <f t="shared" si="130"/>
        <v>0</v>
      </c>
      <c r="BW83" s="7">
        <f t="shared" si="131"/>
        <v>0</v>
      </c>
      <c r="BX83" s="7">
        <f t="shared" si="132"/>
        <v>0</v>
      </c>
      <c r="BY83" s="7">
        <f t="shared" si="133"/>
        <v>0</v>
      </c>
      <c r="BZ83" s="180"/>
      <c r="CA83" s="7">
        <f t="shared" si="147"/>
        <v>0.19722461616948408</v>
      </c>
      <c r="CB83" s="7">
        <f t="shared" si="148"/>
        <v>0.20383579379905556</v>
      </c>
      <c r="CC83" s="7">
        <f t="shared" si="149"/>
        <v>0.18386430432507961</v>
      </c>
      <c r="CD83" s="7">
        <f t="shared" si="150"/>
        <v>0.16115254456460579</v>
      </c>
      <c r="CE83" s="7">
        <f t="shared" si="151"/>
        <v>0.10911784741408651</v>
      </c>
      <c r="CF83" s="71">
        <f t="shared" si="134"/>
        <v>0</v>
      </c>
      <c r="CG83" s="174">
        <f t="shared" si="152"/>
        <v>0</v>
      </c>
      <c r="CH83" s="174">
        <f t="shared" si="153"/>
        <v>0</v>
      </c>
      <c r="CI83" s="174">
        <f t="shared" si="154"/>
        <v>0</v>
      </c>
      <c r="CJ83" s="174">
        <f t="shared" si="155"/>
        <v>0</v>
      </c>
      <c r="CK83" s="174">
        <f t="shared" si="156"/>
        <v>0</v>
      </c>
      <c r="CL83" s="71">
        <f t="shared" si="157"/>
        <v>0</v>
      </c>
      <c r="CM83" s="7">
        <f t="shared" si="158"/>
        <v>0</v>
      </c>
      <c r="CN83" s="7">
        <f t="shared" si="159"/>
        <v>0</v>
      </c>
      <c r="CO83" s="7">
        <f t="shared" si="160"/>
        <v>0</v>
      </c>
      <c r="CP83" s="7">
        <f t="shared" si="161"/>
        <v>0</v>
      </c>
      <c r="CQ83" s="7">
        <f t="shared" si="162"/>
        <v>0</v>
      </c>
      <c r="CR83" s="71">
        <f t="shared" si="163"/>
        <v>0</v>
      </c>
      <c r="CS83" s="7">
        <f t="shared" si="164"/>
        <v>0.85519510627231154</v>
      </c>
      <c r="CT83" s="7">
        <f t="shared" si="165"/>
        <v>0</v>
      </c>
      <c r="CU83" s="7">
        <f t="shared" si="166"/>
        <v>0</v>
      </c>
      <c r="CV83" s="93">
        <f t="shared" si="167"/>
        <v>0</v>
      </c>
      <c r="CW83" s="71">
        <f t="shared" si="168"/>
        <v>0</v>
      </c>
      <c r="CX83" s="16">
        <v>1916</v>
      </c>
      <c r="CY83" s="7">
        <f t="shared" si="169"/>
        <v>0.85519510627231154</v>
      </c>
      <c r="CZ83" s="7">
        <f t="shared" si="170"/>
        <v>0.85519510627231154</v>
      </c>
      <c r="DA83" s="7">
        <f t="shared" si="171"/>
        <v>0.85519510627231154</v>
      </c>
      <c r="DB83" s="92">
        <f t="shared" si="172"/>
        <v>0.85519510627231154</v>
      </c>
      <c r="DC83" s="93">
        <f t="shared" si="135"/>
        <v>0</v>
      </c>
      <c r="DD83" s="7">
        <f t="shared" si="173"/>
        <v>0.19722461616948408</v>
      </c>
      <c r="DE83" s="7">
        <f t="shared" si="174"/>
        <v>0.20383579379905556</v>
      </c>
      <c r="DF83" s="7">
        <f t="shared" si="175"/>
        <v>0.18386430432507961</v>
      </c>
      <c r="DG83" s="7">
        <f t="shared" si="176"/>
        <v>0.16115254456460579</v>
      </c>
      <c r="DH83" s="7">
        <f t="shared" si="177"/>
        <v>0.10911784741408651</v>
      </c>
      <c r="DI83" s="71">
        <f t="shared" si="178"/>
        <v>0</v>
      </c>
      <c r="DJ83" s="16">
        <v>1916</v>
      </c>
      <c r="DK83" s="23">
        <f t="shared" si="179"/>
        <v>0.59346944919314892</v>
      </c>
      <c r="DL83" s="23">
        <f t="shared" si="180"/>
        <v>0.93225839601622873</v>
      </c>
      <c r="DM83" s="23">
        <f t="shared" si="181"/>
        <v>0.59346944919314892</v>
      </c>
      <c r="DN83" s="23">
        <f t="shared" si="182"/>
        <v>0.93225839601622873</v>
      </c>
    </row>
    <row r="84" spans="1:118">
      <c r="A84" s="16">
        <v>1917</v>
      </c>
      <c r="B84" s="9">
        <v>20295.645316658687</v>
      </c>
      <c r="C84" s="9">
        <v>0</v>
      </c>
      <c r="D84" s="9">
        <v>0</v>
      </c>
      <c r="E84" s="9">
        <v>0</v>
      </c>
      <c r="F84" s="9">
        <v>0</v>
      </c>
      <c r="G84" s="9">
        <v>20295.645316658687</v>
      </c>
      <c r="H84" s="9">
        <v>0</v>
      </c>
      <c r="I84" s="9">
        <v>0</v>
      </c>
      <c r="J84" s="9">
        <v>2395327.4469463397</v>
      </c>
      <c r="K84" s="9">
        <v>3591512</v>
      </c>
      <c r="L84" s="9">
        <f t="shared" si="136"/>
        <v>666941.23448462365</v>
      </c>
      <c r="M84" s="40">
        <v>579.15700000000004</v>
      </c>
      <c r="N84" s="40">
        <f t="shared" si="137"/>
        <v>595.01829743652695</v>
      </c>
      <c r="O84" s="27">
        <f t="shared" si="138"/>
        <v>5651.0030640740415</v>
      </c>
      <c r="P84" s="27">
        <f t="shared" si="111"/>
        <v>0.84730149702632074</v>
      </c>
      <c r="Q84" s="19">
        <v>1917</v>
      </c>
      <c r="R84" s="7">
        <f t="shared" si="112"/>
        <v>0.84730149702632074</v>
      </c>
      <c r="S84" s="7">
        <f t="shared" si="113"/>
        <v>0</v>
      </c>
      <c r="T84" s="7">
        <f t="shared" si="114"/>
        <v>0</v>
      </c>
      <c r="U84" s="7">
        <f t="shared" si="115"/>
        <v>0</v>
      </c>
      <c r="V84" s="7">
        <v>0</v>
      </c>
      <c r="W84" s="7"/>
      <c r="X84" s="7">
        <f t="shared" si="116"/>
        <v>0.84730149702632074</v>
      </c>
      <c r="Y84" s="7">
        <f t="shared" si="117"/>
        <v>0</v>
      </c>
      <c r="Z84" s="7">
        <f t="shared" si="118"/>
        <v>0</v>
      </c>
      <c r="AA84" s="71">
        <f t="shared" si="139"/>
        <v>0</v>
      </c>
      <c r="AB84" s="16">
        <v>1917</v>
      </c>
      <c r="AC84" s="9">
        <f t="shared" si="140"/>
        <v>0</v>
      </c>
      <c r="AD84" s="9">
        <f t="shared" si="140"/>
        <v>0</v>
      </c>
      <c r="AE84" s="9">
        <f t="shared" si="140"/>
        <v>0</v>
      </c>
      <c r="AF84" s="9">
        <f t="shared" si="140"/>
        <v>0</v>
      </c>
      <c r="AG84" s="9">
        <f t="shared" si="140"/>
        <v>0</v>
      </c>
      <c r="AH84" s="9">
        <f t="shared" si="141"/>
        <v>0</v>
      </c>
      <c r="AI84" s="9">
        <f t="shared" si="141"/>
        <v>0</v>
      </c>
      <c r="AJ84" s="9">
        <f t="shared" si="141"/>
        <v>0</v>
      </c>
      <c r="AK84" s="9">
        <f t="shared" si="141"/>
        <v>0</v>
      </c>
      <c r="AL84" s="9">
        <f t="shared" si="141"/>
        <v>0</v>
      </c>
      <c r="AM84" s="27">
        <f t="shared" si="142"/>
        <v>0</v>
      </c>
      <c r="AN84" s="27">
        <f t="shared" si="142"/>
        <v>0</v>
      </c>
      <c r="AO84" s="27">
        <f t="shared" si="142"/>
        <v>0</v>
      </c>
      <c r="AP84" s="27">
        <f t="shared" si="142"/>
        <v>0</v>
      </c>
      <c r="AQ84" s="27">
        <f t="shared" si="142"/>
        <v>0</v>
      </c>
      <c r="AR84" s="19">
        <v>1917</v>
      </c>
      <c r="AS84" s="27">
        <f t="shared" si="183"/>
        <v>4680.570349540124</v>
      </c>
      <c r="AT84" s="27">
        <f t="shared" si="183"/>
        <v>4837.468015711388</v>
      </c>
      <c r="AU84" s="27">
        <f t="shared" si="183"/>
        <v>4363.5010065033957</v>
      </c>
      <c r="AV84" s="27">
        <f t="shared" si="183"/>
        <v>3824.5014060204599</v>
      </c>
      <c r="AW84" s="27">
        <f t="shared" si="183"/>
        <v>2589.6045388833213</v>
      </c>
      <c r="AX84" s="157">
        <f t="shared" si="143"/>
        <v>20295.645316658691</v>
      </c>
      <c r="AY84" s="27">
        <f t="shared" si="144"/>
        <v>0</v>
      </c>
      <c r="AZ84" s="27">
        <f t="shared" si="144"/>
        <v>0</v>
      </c>
      <c r="BA84" s="27">
        <f t="shared" si="144"/>
        <v>0</v>
      </c>
      <c r="BB84" s="27">
        <f t="shared" si="144"/>
        <v>0</v>
      </c>
      <c r="BC84" s="27">
        <f t="shared" si="144"/>
        <v>0</v>
      </c>
      <c r="BD84" s="27">
        <f t="shared" si="145"/>
        <v>0</v>
      </c>
      <c r="BE84" s="27">
        <f t="shared" si="145"/>
        <v>0</v>
      </c>
      <c r="BF84" s="27">
        <f t="shared" si="145"/>
        <v>0</v>
      </c>
      <c r="BG84" s="27">
        <f t="shared" si="145"/>
        <v>0</v>
      </c>
      <c r="BH84" s="27">
        <f t="shared" si="145"/>
        <v>0</v>
      </c>
      <c r="BI84" s="4"/>
      <c r="BJ84" s="7">
        <f t="shared" si="119"/>
        <v>0</v>
      </c>
      <c r="BK84" s="7">
        <f t="shared" si="120"/>
        <v>0</v>
      </c>
      <c r="BL84" s="7">
        <f t="shared" si="121"/>
        <v>0</v>
      </c>
      <c r="BM84" s="7">
        <f t="shared" si="122"/>
        <v>0</v>
      </c>
      <c r="BN84" s="7">
        <f t="shared" si="123"/>
        <v>0</v>
      </c>
      <c r="BO84" s="71">
        <f t="shared" si="146"/>
        <v>0</v>
      </c>
      <c r="BP84" s="7">
        <f t="shared" si="124"/>
        <v>0</v>
      </c>
      <c r="BQ84" s="7">
        <f t="shared" si="125"/>
        <v>0</v>
      </c>
      <c r="BR84" s="7">
        <f t="shared" si="126"/>
        <v>0</v>
      </c>
      <c r="BS84" s="7">
        <f t="shared" si="127"/>
        <v>0</v>
      </c>
      <c r="BT84" s="7">
        <f t="shared" si="128"/>
        <v>0</v>
      </c>
      <c r="BU84" s="7">
        <f t="shared" si="129"/>
        <v>0</v>
      </c>
      <c r="BV84" s="7">
        <f t="shared" si="130"/>
        <v>0</v>
      </c>
      <c r="BW84" s="7">
        <f t="shared" si="131"/>
        <v>0</v>
      </c>
      <c r="BX84" s="7">
        <f t="shared" si="132"/>
        <v>0</v>
      </c>
      <c r="BY84" s="7">
        <f t="shared" si="133"/>
        <v>0</v>
      </c>
      <c r="BZ84" s="180"/>
      <c r="CA84" s="7">
        <f t="shared" si="147"/>
        <v>0.19540419642863877</v>
      </c>
      <c r="CB84" s="7">
        <f t="shared" si="148"/>
        <v>0.20195435166404441</v>
      </c>
      <c r="CC84" s="7">
        <f t="shared" si="149"/>
        <v>0.18216720273740292</v>
      </c>
      <c r="CD84" s="7">
        <f t="shared" si="150"/>
        <v>0.15966507672661159</v>
      </c>
      <c r="CE84" s="7">
        <f t="shared" si="151"/>
        <v>0.10811066946962319</v>
      </c>
      <c r="CF84" s="71">
        <f t="shared" si="134"/>
        <v>0</v>
      </c>
      <c r="CG84" s="174">
        <f t="shared" si="152"/>
        <v>0</v>
      </c>
      <c r="CH84" s="174">
        <f t="shared" si="153"/>
        <v>0</v>
      </c>
      <c r="CI84" s="174">
        <f t="shared" si="154"/>
        <v>0</v>
      </c>
      <c r="CJ84" s="174">
        <f t="shared" si="155"/>
        <v>0</v>
      </c>
      <c r="CK84" s="174">
        <f t="shared" si="156"/>
        <v>0</v>
      </c>
      <c r="CL84" s="71">
        <f t="shared" si="157"/>
        <v>0</v>
      </c>
      <c r="CM84" s="7">
        <f t="shared" si="158"/>
        <v>0</v>
      </c>
      <c r="CN84" s="7">
        <f t="shared" si="159"/>
        <v>0</v>
      </c>
      <c r="CO84" s="7">
        <f t="shared" si="160"/>
        <v>0</v>
      </c>
      <c r="CP84" s="7">
        <f t="shared" si="161"/>
        <v>0</v>
      </c>
      <c r="CQ84" s="7">
        <f t="shared" si="162"/>
        <v>0</v>
      </c>
      <c r="CR84" s="71">
        <f t="shared" si="163"/>
        <v>0</v>
      </c>
      <c r="CS84" s="7">
        <f t="shared" si="164"/>
        <v>0.84730149702632085</v>
      </c>
      <c r="CT84" s="7">
        <f t="shared" si="165"/>
        <v>0</v>
      </c>
      <c r="CU84" s="7">
        <f t="shared" si="166"/>
        <v>0</v>
      </c>
      <c r="CV84" s="93">
        <f t="shared" si="167"/>
        <v>0</v>
      </c>
      <c r="CW84" s="71">
        <f t="shared" si="168"/>
        <v>0</v>
      </c>
      <c r="CX84" s="16">
        <v>1917</v>
      </c>
      <c r="CY84" s="7">
        <f t="shared" si="169"/>
        <v>0.84730149702632085</v>
      </c>
      <c r="CZ84" s="7">
        <f t="shared" si="170"/>
        <v>0.84730149702632085</v>
      </c>
      <c r="DA84" s="7">
        <f t="shared" si="171"/>
        <v>0.84730149702632085</v>
      </c>
      <c r="DB84" s="92">
        <f t="shared" si="172"/>
        <v>0.84730149702632074</v>
      </c>
      <c r="DC84" s="93">
        <f t="shared" si="135"/>
        <v>0</v>
      </c>
      <c r="DD84" s="7">
        <f t="shared" si="173"/>
        <v>0.19540419642863877</v>
      </c>
      <c r="DE84" s="7">
        <f t="shared" si="174"/>
        <v>0.20195435166404441</v>
      </c>
      <c r="DF84" s="7">
        <f t="shared" si="175"/>
        <v>0.18216720273740292</v>
      </c>
      <c r="DG84" s="7">
        <f t="shared" si="176"/>
        <v>0.15966507672661159</v>
      </c>
      <c r="DH84" s="7">
        <f t="shared" si="177"/>
        <v>0.10811066946962319</v>
      </c>
      <c r="DI84" s="71">
        <f t="shared" si="178"/>
        <v>0</v>
      </c>
      <c r="DJ84" s="16">
        <v>1917</v>
      </c>
      <c r="DK84" s="23">
        <f t="shared" si="179"/>
        <v>0.59346944919314892</v>
      </c>
      <c r="DL84" s="23">
        <f t="shared" si="180"/>
        <v>0.93225839601622895</v>
      </c>
      <c r="DM84" s="23">
        <f t="shared" si="181"/>
        <v>0.59346944919314892</v>
      </c>
      <c r="DN84" s="23">
        <f t="shared" si="182"/>
        <v>0.93225839601622895</v>
      </c>
    </row>
    <row r="85" spans="1:118">
      <c r="A85" s="16">
        <v>1918</v>
      </c>
      <c r="B85" s="9">
        <v>21556.641288495521</v>
      </c>
      <c r="C85" s="9">
        <v>0</v>
      </c>
      <c r="D85" s="9">
        <v>0</v>
      </c>
      <c r="E85" s="9">
        <v>0</v>
      </c>
      <c r="F85" s="9">
        <v>0</v>
      </c>
      <c r="G85" s="9">
        <v>21556.641288495521</v>
      </c>
      <c r="H85" s="9">
        <v>0</v>
      </c>
      <c r="I85" s="9">
        <v>0</v>
      </c>
      <c r="J85" s="9">
        <v>2425813.5633821562</v>
      </c>
      <c r="K85" s="9">
        <v>3634043</v>
      </c>
      <c r="L85" s="9">
        <f t="shared" si="136"/>
        <v>667524.72752307996</v>
      </c>
      <c r="M85" s="40">
        <v>578.81899999999996</v>
      </c>
      <c r="N85" s="40">
        <f t="shared" si="137"/>
        <v>594.67104067448554</v>
      </c>
      <c r="O85" s="27">
        <f t="shared" si="138"/>
        <v>5931.8619203172666</v>
      </c>
      <c r="P85" s="27">
        <f t="shared" si="111"/>
        <v>0.8886355329978648</v>
      </c>
      <c r="Q85" s="19">
        <v>1918</v>
      </c>
      <c r="R85" s="7">
        <f t="shared" si="112"/>
        <v>0.8886355329978648</v>
      </c>
      <c r="S85" s="7">
        <f t="shared" si="113"/>
        <v>0</v>
      </c>
      <c r="T85" s="7">
        <f t="shared" si="114"/>
        <v>0</v>
      </c>
      <c r="U85" s="7">
        <f t="shared" si="115"/>
        <v>0</v>
      </c>
      <c r="V85" s="7">
        <v>0</v>
      </c>
      <c r="W85" s="7"/>
      <c r="X85" s="7">
        <f t="shared" si="116"/>
        <v>0.8886355329978648</v>
      </c>
      <c r="Y85" s="7">
        <f t="shared" si="117"/>
        <v>0</v>
      </c>
      <c r="Z85" s="7">
        <f t="shared" si="118"/>
        <v>0</v>
      </c>
      <c r="AA85" s="71">
        <f t="shared" si="139"/>
        <v>0</v>
      </c>
      <c r="AB85" s="16">
        <v>1918</v>
      </c>
      <c r="AC85" s="9">
        <f t="shared" si="140"/>
        <v>0</v>
      </c>
      <c r="AD85" s="9">
        <f t="shared" si="140"/>
        <v>0</v>
      </c>
      <c r="AE85" s="9">
        <f t="shared" si="140"/>
        <v>0</v>
      </c>
      <c r="AF85" s="9">
        <f t="shared" si="140"/>
        <v>0</v>
      </c>
      <c r="AG85" s="9">
        <f t="shared" si="140"/>
        <v>0</v>
      </c>
      <c r="AH85" s="9">
        <f t="shared" si="141"/>
        <v>0</v>
      </c>
      <c r="AI85" s="9">
        <f t="shared" si="141"/>
        <v>0</v>
      </c>
      <c r="AJ85" s="9">
        <f t="shared" si="141"/>
        <v>0</v>
      </c>
      <c r="AK85" s="9">
        <f t="shared" si="141"/>
        <v>0</v>
      </c>
      <c r="AL85" s="9">
        <f t="shared" si="141"/>
        <v>0</v>
      </c>
      <c r="AM85" s="27">
        <f t="shared" si="142"/>
        <v>0</v>
      </c>
      <c r="AN85" s="27">
        <f t="shared" si="142"/>
        <v>0</v>
      </c>
      <c r="AO85" s="27">
        <f t="shared" si="142"/>
        <v>0</v>
      </c>
      <c r="AP85" s="27">
        <f t="shared" si="142"/>
        <v>0</v>
      </c>
      <c r="AQ85" s="27">
        <f t="shared" si="142"/>
        <v>0</v>
      </c>
      <c r="AR85" s="19">
        <v>1918</v>
      </c>
      <c r="AS85" s="27">
        <f t="shared" si="183"/>
        <v>4971.3805339211303</v>
      </c>
      <c r="AT85" s="27">
        <f t="shared" si="183"/>
        <v>5138.0264649021938</v>
      </c>
      <c r="AU85" s="27">
        <f t="shared" si="183"/>
        <v>4634.6112425396159</v>
      </c>
      <c r="AV85" s="27">
        <f t="shared" si="183"/>
        <v>4062.1228657982201</v>
      </c>
      <c r="AW85" s="27">
        <f t="shared" si="183"/>
        <v>2750.5001813343615</v>
      </c>
      <c r="AX85" s="157">
        <f t="shared" si="143"/>
        <v>21556.641288495524</v>
      </c>
      <c r="AY85" s="27">
        <f t="shared" si="144"/>
        <v>0</v>
      </c>
      <c r="AZ85" s="27">
        <f t="shared" si="144"/>
        <v>0</v>
      </c>
      <c r="BA85" s="27">
        <f t="shared" si="144"/>
        <v>0</v>
      </c>
      <c r="BB85" s="27">
        <f t="shared" si="144"/>
        <v>0</v>
      </c>
      <c r="BC85" s="27">
        <f t="shared" si="144"/>
        <v>0</v>
      </c>
      <c r="BD85" s="27">
        <f t="shared" si="145"/>
        <v>0</v>
      </c>
      <c r="BE85" s="27">
        <f t="shared" si="145"/>
        <v>0</v>
      </c>
      <c r="BF85" s="27">
        <f t="shared" si="145"/>
        <v>0</v>
      </c>
      <c r="BG85" s="27">
        <f t="shared" si="145"/>
        <v>0</v>
      </c>
      <c r="BH85" s="27">
        <f t="shared" si="145"/>
        <v>0</v>
      </c>
      <c r="BI85" s="4"/>
      <c r="BJ85" s="7">
        <f t="shared" si="119"/>
        <v>0</v>
      </c>
      <c r="BK85" s="7">
        <f t="shared" si="120"/>
        <v>0</v>
      </c>
      <c r="BL85" s="7">
        <f t="shared" si="121"/>
        <v>0</v>
      </c>
      <c r="BM85" s="7">
        <f t="shared" si="122"/>
        <v>0</v>
      </c>
      <c r="BN85" s="7">
        <f t="shared" si="123"/>
        <v>0</v>
      </c>
      <c r="BO85" s="71">
        <f t="shared" si="146"/>
        <v>0</v>
      </c>
      <c r="BP85" s="7">
        <f t="shared" si="124"/>
        <v>0</v>
      </c>
      <c r="BQ85" s="7">
        <f t="shared" si="125"/>
        <v>0</v>
      </c>
      <c r="BR85" s="7">
        <f t="shared" si="126"/>
        <v>0</v>
      </c>
      <c r="BS85" s="7">
        <f t="shared" si="127"/>
        <v>0</v>
      </c>
      <c r="BT85" s="7">
        <f t="shared" si="128"/>
        <v>0</v>
      </c>
      <c r="BU85" s="7">
        <f t="shared" si="129"/>
        <v>0</v>
      </c>
      <c r="BV85" s="7">
        <f t="shared" si="130"/>
        <v>0</v>
      </c>
      <c r="BW85" s="7">
        <f t="shared" si="131"/>
        <v>0</v>
      </c>
      <c r="BX85" s="7">
        <f t="shared" si="132"/>
        <v>0</v>
      </c>
      <c r="BY85" s="7">
        <f t="shared" si="133"/>
        <v>0</v>
      </c>
      <c r="BZ85" s="180"/>
      <c r="CA85" s="7">
        <f t="shared" si="147"/>
        <v>0.20493662864139706</v>
      </c>
      <c r="CB85" s="7">
        <f t="shared" si="148"/>
        <v>0.21180632108176414</v>
      </c>
      <c r="CC85" s="7">
        <f t="shared" si="149"/>
        <v>0.19105389270220235</v>
      </c>
      <c r="CD85" s="7">
        <f t="shared" si="150"/>
        <v>0.1674540421043183</v>
      </c>
      <c r="CE85" s="7">
        <f t="shared" si="151"/>
        <v>0.11338464846818301</v>
      </c>
      <c r="CF85" s="71">
        <f t="shared" si="134"/>
        <v>0</v>
      </c>
      <c r="CG85" s="174">
        <f t="shared" si="152"/>
        <v>0</v>
      </c>
      <c r="CH85" s="174">
        <f t="shared" si="153"/>
        <v>0</v>
      </c>
      <c r="CI85" s="174">
        <f t="shared" si="154"/>
        <v>0</v>
      </c>
      <c r="CJ85" s="174">
        <f t="shared" si="155"/>
        <v>0</v>
      </c>
      <c r="CK85" s="174">
        <f t="shared" si="156"/>
        <v>0</v>
      </c>
      <c r="CL85" s="71">
        <f t="shared" si="157"/>
        <v>0</v>
      </c>
      <c r="CM85" s="7">
        <f t="shared" si="158"/>
        <v>0</v>
      </c>
      <c r="CN85" s="7">
        <f t="shared" si="159"/>
        <v>0</v>
      </c>
      <c r="CO85" s="7">
        <f t="shared" si="160"/>
        <v>0</v>
      </c>
      <c r="CP85" s="7">
        <f t="shared" si="161"/>
        <v>0</v>
      </c>
      <c r="CQ85" s="7">
        <f t="shared" si="162"/>
        <v>0</v>
      </c>
      <c r="CR85" s="71">
        <f t="shared" si="163"/>
        <v>0</v>
      </c>
      <c r="CS85" s="7">
        <f t="shared" si="164"/>
        <v>0.88863553299786469</v>
      </c>
      <c r="CT85" s="7">
        <f t="shared" si="165"/>
        <v>0</v>
      </c>
      <c r="CU85" s="7">
        <f t="shared" si="166"/>
        <v>0</v>
      </c>
      <c r="CV85" s="93">
        <f t="shared" si="167"/>
        <v>0</v>
      </c>
      <c r="CW85" s="71">
        <f t="shared" si="168"/>
        <v>0</v>
      </c>
      <c r="CX85" s="16">
        <v>1918</v>
      </c>
      <c r="CY85" s="7">
        <f t="shared" si="169"/>
        <v>0.88863553299786469</v>
      </c>
      <c r="CZ85" s="7">
        <f t="shared" si="170"/>
        <v>0.88863553299786469</v>
      </c>
      <c r="DA85" s="7">
        <f t="shared" si="171"/>
        <v>0.88863553299786469</v>
      </c>
      <c r="DB85" s="92">
        <f t="shared" si="172"/>
        <v>0.8886355329978648</v>
      </c>
      <c r="DC85" s="93">
        <f t="shared" si="135"/>
        <v>0</v>
      </c>
      <c r="DD85" s="7">
        <f t="shared" si="173"/>
        <v>0.20493662864139706</v>
      </c>
      <c r="DE85" s="7">
        <f t="shared" si="174"/>
        <v>0.21180632108176414</v>
      </c>
      <c r="DF85" s="7">
        <f t="shared" si="175"/>
        <v>0.19105389270220235</v>
      </c>
      <c r="DG85" s="7">
        <f t="shared" si="176"/>
        <v>0.1674540421043183</v>
      </c>
      <c r="DH85" s="7">
        <f t="shared" si="177"/>
        <v>0.11338464846818301</v>
      </c>
      <c r="DI85" s="71">
        <f t="shared" si="178"/>
        <v>0</v>
      </c>
      <c r="DJ85" s="16">
        <v>1918</v>
      </c>
      <c r="DK85" s="23">
        <f t="shared" si="179"/>
        <v>0.59346944919314892</v>
      </c>
      <c r="DL85" s="23">
        <f t="shared" si="180"/>
        <v>0.93225839601622884</v>
      </c>
      <c r="DM85" s="23">
        <f t="shared" si="181"/>
        <v>0.59346944919314892</v>
      </c>
      <c r="DN85" s="23">
        <f t="shared" si="182"/>
        <v>0.93225839601622884</v>
      </c>
    </row>
    <row r="86" spans="1:118">
      <c r="A86" s="16">
        <v>1919</v>
      </c>
      <c r="B86" s="9">
        <v>17333.937597384811</v>
      </c>
      <c r="C86" s="9">
        <v>0</v>
      </c>
      <c r="D86" s="9">
        <v>0</v>
      </c>
      <c r="E86" s="9">
        <v>0</v>
      </c>
      <c r="F86" s="9">
        <v>0</v>
      </c>
      <c r="G86" s="9">
        <v>17333.937597384811</v>
      </c>
      <c r="H86" s="9">
        <v>0</v>
      </c>
      <c r="I86" s="9">
        <v>0</v>
      </c>
      <c r="J86" s="9">
        <v>2081256.2311545901</v>
      </c>
      <c r="K86" s="9">
        <v>3677702</v>
      </c>
      <c r="L86" s="9">
        <f t="shared" si="136"/>
        <v>565912.14599621994</v>
      </c>
      <c r="M86" s="40">
        <v>490.16199999999998</v>
      </c>
      <c r="N86" s="40">
        <f t="shared" si="137"/>
        <v>503.58600294580378</v>
      </c>
      <c r="O86" s="27">
        <f t="shared" si="138"/>
        <v>4713.2523508932509</v>
      </c>
      <c r="P86" s="27">
        <f t="shared" si="111"/>
        <v>0.83285937300323176</v>
      </c>
      <c r="Q86" s="19">
        <v>1919</v>
      </c>
      <c r="R86" s="7">
        <f t="shared" si="112"/>
        <v>0.83285937300323176</v>
      </c>
      <c r="S86" s="7">
        <f t="shared" si="113"/>
        <v>0</v>
      </c>
      <c r="T86" s="7">
        <f t="shared" si="114"/>
        <v>0</v>
      </c>
      <c r="U86" s="7">
        <f t="shared" si="115"/>
        <v>0</v>
      </c>
      <c r="V86" s="7">
        <v>0</v>
      </c>
      <c r="W86" s="7"/>
      <c r="X86" s="7">
        <f t="shared" si="116"/>
        <v>0.83285937300323176</v>
      </c>
      <c r="Y86" s="7">
        <f t="shared" si="117"/>
        <v>0</v>
      </c>
      <c r="Z86" s="7">
        <f t="shared" si="118"/>
        <v>0</v>
      </c>
      <c r="AA86" s="71">
        <f t="shared" si="139"/>
        <v>0</v>
      </c>
      <c r="AB86" s="16">
        <v>1919</v>
      </c>
      <c r="AC86" s="9">
        <f t="shared" si="140"/>
        <v>0</v>
      </c>
      <c r="AD86" s="9">
        <f t="shared" si="140"/>
        <v>0</v>
      </c>
      <c r="AE86" s="9">
        <f t="shared" si="140"/>
        <v>0</v>
      </c>
      <c r="AF86" s="9">
        <f t="shared" si="140"/>
        <v>0</v>
      </c>
      <c r="AG86" s="9">
        <f t="shared" si="140"/>
        <v>0</v>
      </c>
      <c r="AH86" s="9">
        <f t="shared" si="141"/>
        <v>0</v>
      </c>
      <c r="AI86" s="9">
        <f t="shared" si="141"/>
        <v>0</v>
      </c>
      <c r="AJ86" s="9">
        <f t="shared" si="141"/>
        <v>0</v>
      </c>
      <c r="AK86" s="9">
        <f t="shared" si="141"/>
        <v>0</v>
      </c>
      <c r="AL86" s="9">
        <f t="shared" si="141"/>
        <v>0</v>
      </c>
      <c r="AM86" s="27">
        <f t="shared" si="142"/>
        <v>0</v>
      </c>
      <c r="AN86" s="27">
        <f t="shared" si="142"/>
        <v>0</v>
      </c>
      <c r="AO86" s="27">
        <f t="shared" si="142"/>
        <v>0</v>
      </c>
      <c r="AP86" s="27">
        <f t="shared" si="142"/>
        <v>0</v>
      </c>
      <c r="AQ86" s="27">
        <f t="shared" si="142"/>
        <v>0</v>
      </c>
      <c r="AR86" s="19">
        <v>1919</v>
      </c>
      <c r="AS86" s="27">
        <f t="shared" si="183"/>
        <v>3997.5429750195872</v>
      </c>
      <c r="AT86" s="27">
        <f t="shared" si="183"/>
        <v>4131.5448415360324</v>
      </c>
      <c r="AU86" s="27">
        <f t="shared" si="183"/>
        <v>3726.7430018977043</v>
      </c>
      <c r="AV86" s="27">
        <f t="shared" si="183"/>
        <v>3266.3986623108358</v>
      </c>
      <c r="AW86" s="27">
        <f t="shared" si="183"/>
        <v>2211.7081166206531</v>
      </c>
      <c r="AX86" s="157">
        <f t="shared" si="143"/>
        <v>17333.937597384811</v>
      </c>
      <c r="AY86" s="27">
        <f t="shared" si="144"/>
        <v>0</v>
      </c>
      <c r="AZ86" s="27">
        <f t="shared" si="144"/>
        <v>0</v>
      </c>
      <c r="BA86" s="27">
        <f t="shared" si="144"/>
        <v>0</v>
      </c>
      <c r="BB86" s="27">
        <f t="shared" si="144"/>
        <v>0</v>
      </c>
      <c r="BC86" s="27">
        <f t="shared" si="144"/>
        <v>0</v>
      </c>
      <c r="BD86" s="27">
        <f t="shared" si="145"/>
        <v>0</v>
      </c>
      <c r="BE86" s="27">
        <f t="shared" si="145"/>
        <v>0</v>
      </c>
      <c r="BF86" s="27">
        <f t="shared" si="145"/>
        <v>0</v>
      </c>
      <c r="BG86" s="27">
        <f t="shared" si="145"/>
        <v>0</v>
      </c>
      <c r="BH86" s="27">
        <f t="shared" si="145"/>
        <v>0</v>
      </c>
      <c r="BI86" s="4"/>
      <c r="BJ86" s="7">
        <f t="shared" si="119"/>
        <v>0</v>
      </c>
      <c r="BK86" s="7">
        <f t="shared" si="120"/>
        <v>0</v>
      </c>
      <c r="BL86" s="7">
        <f t="shared" si="121"/>
        <v>0</v>
      </c>
      <c r="BM86" s="7">
        <f t="shared" si="122"/>
        <v>0</v>
      </c>
      <c r="BN86" s="7">
        <f t="shared" si="123"/>
        <v>0</v>
      </c>
      <c r="BO86" s="71">
        <f t="shared" si="146"/>
        <v>0</v>
      </c>
      <c r="BP86" s="7">
        <f t="shared" si="124"/>
        <v>0</v>
      </c>
      <c r="BQ86" s="7">
        <f t="shared" si="125"/>
        <v>0</v>
      </c>
      <c r="BR86" s="7">
        <f t="shared" si="126"/>
        <v>0</v>
      </c>
      <c r="BS86" s="7">
        <f t="shared" si="127"/>
        <v>0</v>
      </c>
      <c r="BT86" s="7">
        <f t="shared" si="128"/>
        <v>0</v>
      </c>
      <c r="BU86" s="7">
        <f t="shared" si="129"/>
        <v>0</v>
      </c>
      <c r="BV86" s="7">
        <f t="shared" si="130"/>
        <v>0</v>
      </c>
      <c r="BW86" s="7">
        <f t="shared" si="131"/>
        <v>0</v>
      </c>
      <c r="BX86" s="7">
        <f t="shared" si="132"/>
        <v>0</v>
      </c>
      <c r="BY86" s="7">
        <f t="shared" si="133"/>
        <v>0</v>
      </c>
      <c r="BZ86" s="180"/>
      <c r="CA86" s="7">
        <f t="shared" si="147"/>
        <v>0.19207356187959254</v>
      </c>
      <c r="CB86" s="7">
        <f t="shared" si="148"/>
        <v>0.19851207072394117</v>
      </c>
      <c r="CC86" s="7">
        <f t="shared" si="149"/>
        <v>0.17906219071499282</v>
      </c>
      <c r="CD86" s="7">
        <f t="shared" si="150"/>
        <v>0.1569436099897599</v>
      </c>
      <c r="CE86" s="7">
        <f t="shared" si="151"/>
        <v>0.10626793969494538</v>
      </c>
      <c r="CF86" s="71">
        <f t="shared" si="134"/>
        <v>0</v>
      </c>
      <c r="CG86" s="174">
        <f t="shared" si="152"/>
        <v>0</v>
      </c>
      <c r="CH86" s="174">
        <f t="shared" si="153"/>
        <v>0</v>
      </c>
      <c r="CI86" s="174">
        <f t="shared" si="154"/>
        <v>0</v>
      </c>
      <c r="CJ86" s="174">
        <f t="shared" si="155"/>
        <v>0</v>
      </c>
      <c r="CK86" s="174">
        <f t="shared" si="156"/>
        <v>0</v>
      </c>
      <c r="CL86" s="71">
        <f t="shared" si="157"/>
        <v>0</v>
      </c>
      <c r="CM86" s="7">
        <f t="shared" si="158"/>
        <v>0</v>
      </c>
      <c r="CN86" s="7">
        <f t="shared" si="159"/>
        <v>0</v>
      </c>
      <c r="CO86" s="7">
        <f t="shared" si="160"/>
        <v>0</v>
      </c>
      <c r="CP86" s="7">
        <f t="shared" si="161"/>
        <v>0</v>
      </c>
      <c r="CQ86" s="7">
        <f t="shared" si="162"/>
        <v>0</v>
      </c>
      <c r="CR86" s="71">
        <f t="shared" si="163"/>
        <v>0</v>
      </c>
      <c r="CS86" s="7">
        <f t="shared" si="164"/>
        <v>0.83285937300323187</v>
      </c>
      <c r="CT86" s="7">
        <f t="shared" si="165"/>
        <v>0</v>
      </c>
      <c r="CU86" s="7">
        <f t="shared" si="166"/>
        <v>0</v>
      </c>
      <c r="CV86" s="93">
        <f t="shared" si="167"/>
        <v>0</v>
      </c>
      <c r="CW86" s="71">
        <f t="shared" si="168"/>
        <v>0</v>
      </c>
      <c r="CX86" s="16">
        <v>1919</v>
      </c>
      <c r="CY86" s="7">
        <f t="shared" si="169"/>
        <v>0.83285937300323187</v>
      </c>
      <c r="CZ86" s="7">
        <f t="shared" si="170"/>
        <v>0.83285937300323187</v>
      </c>
      <c r="DA86" s="7">
        <f t="shared" si="171"/>
        <v>0.83285937300323187</v>
      </c>
      <c r="DB86" s="92">
        <f t="shared" si="172"/>
        <v>0.83285937300323176</v>
      </c>
      <c r="DC86" s="93">
        <f t="shared" si="135"/>
        <v>0</v>
      </c>
      <c r="DD86" s="7">
        <f t="shared" si="173"/>
        <v>0.19207356187959254</v>
      </c>
      <c r="DE86" s="7">
        <f t="shared" si="174"/>
        <v>0.19851207072394117</v>
      </c>
      <c r="DF86" s="7">
        <f t="shared" si="175"/>
        <v>0.17906219071499282</v>
      </c>
      <c r="DG86" s="7">
        <f t="shared" si="176"/>
        <v>0.1569436099897599</v>
      </c>
      <c r="DH86" s="7">
        <f t="shared" si="177"/>
        <v>0.10626793969494538</v>
      </c>
      <c r="DI86" s="71">
        <f t="shared" si="178"/>
        <v>0</v>
      </c>
      <c r="DJ86" s="16">
        <v>1919</v>
      </c>
      <c r="DK86" s="23">
        <f t="shared" si="179"/>
        <v>0.59346944919314892</v>
      </c>
      <c r="DL86" s="23">
        <f t="shared" si="180"/>
        <v>0.93225839601622884</v>
      </c>
      <c r="DM86" s="23">
        <f t="shared" si="181"/>
        <v>0.59346944919314892</v>
      </c>
      <c r="DN86" s="23">
        <f t="shared" si="182"/>
        <v>0.93225839601622884</v>
      </c>
    </row>
    <row r="87" spans="1:118">
      <c r="A87" s="16">
        <v>1920</v>
      </c>
      <c r="B87" s="9">
        <v>21407.572608379905</v>
      </c>
      <c r="C87" s="9">
        <v>0</v>
      </c>
      <c r="D87" s="9">
        <v>0</v>
      </c>
      <c r="E87" s="9">
        <v>0</v>
      </c>
      <c r="F87" s="9">
        <v>0</v>
      </c>
      <c r="G87" s="9">
        <v>21407.572608379905</v>
      </c>
      <c r="H87" s="9">
        <v>0</v>
      </c>
      <c r="I87" s="9">
        <v>0</v>
      </c>
      <c r="J87" s="9">
        <v>2351000.323425727</v>
      </c>
      <c r="K87" s="9">
        <v>3722598</v>
      </c>
      <c r="L87" s="9">
        <f t="shared" si="136"/>
        <v>631548.2690921037</v>
      </c>
      <c r="M87" s="40">
        <v>546.45699999999999</v>
      </c>
      <c r="N87" s="40">
        <f t="shared" si="137"/>
        <v>561.42274678933722</v>
      </c>
      <c r="O87" s="27">
        <f t="shared" si="138"/>
        <v>5750.7075994721708</v>
      </c>
      <c r="P87" s="27">
        <f t="shared" si="111"/>
        <v>0.91057293336251699</v>
      </c>
      <c r="Q87" s="19">
        <v>1920</v>
      </c>
      <c r="R87" s="7">
        <f t="shared" si="112"/>
        <v>0.91057293336251699</v>
      </c>
      <c r="S87" s="7">
        <f t="shared" si="113"/>
        <v>0</v>
      </c>
      <c r="T87" s="7">
        <f t="shared" si="114"/>
        <v>0</v>
      </c>
      <c r="U87" s="7">
        <f t="shared" si="115"/>
        <v>0</v>
      </c>
      <c r="V87" s="7">
        <v>0</v>
      </c>
      <c r="W87" s="7"/>
      <c r="X87" s="7">
        <f t="shared" si="116"/>
        <v>0.91057293336251699</v>
      </c>
      <c r="Y87" s="7">
        <f t="shared" si="117"/>
        <v>0</v>
      </c>
      <c r="Z87" s="7">
        <f t="shared" si="118"/>
        <v>0</v>
      </c>
      <c r="AA87" s="71">
        <f t="shared" si="139"/>
        <v>0</v>
      </c>
      <c r="AB87" s="16">
        <v>1920</v>
      </c>
      <c r="AC87" s="9">
        <f t="shared" si="140"/>
        <v>0</v>
      </c>
      <c r="AD87" s="9">
        <f t="shared" si="140"/>
        <v>0</v>
      </c>
      <c r="AE87" s="9">
        <f t="shared" si="140"/>
        <v>0</v>
      </c>
      <c r="AF87" s="9">
        <f t="shared" si="140"/>
        <v>0</v>
      </c>
      <c r="AG87" s="9">
        <f t="shared" si="140"/>
        <v>0</v>
      </c>
      <c r="AH87" s="9">
        <f t="shared" si="141"/>
        <v>0</v>
      </c>
      <c r="AI87" s="9">
        <f t="shared" si="141"/>
        <v>0</v>
      </c>
      <c r="AJ87" s="9">
        <f t="shared" si="141"/>
        <v>0</v>
      </c>
      <c r="AK87" s="9">
        <f t="shared" si="141"/>
        <v>0</v>
      </c>
      <c r="AL87" s="9">
        <f t="shared" si="141"/>
        <v>0</v>
      </c>
      <c r="AM87" s="27">
        <f t="shared" si="142"/>
        <v>0</v>
      </c>
      <c r="AN87" s="27">
        <f t="shared" si="142"/>
        <v>0</v>
      </c>
      <c r="AO87" s="27">
        <f t="shared" si="142"/>
        <v>0</v>
      </c>
      <c r="AP87" s="27">
        <f t="shared" si="142"/>
        <v>0</v>
      </c>
      <c r="AQ87" s="27">
        <f t="shared" si="142"/>
        <v>0</v>
      </c>
      <c r="AR87" s="19">
        <v>1920</v>
      </c>
      <c r="AS87" s="27">
        <f t="shared" si="183"/>
        <v>4937.0023984488107</v>
      </c>
      <c r="AT87" s="27">
        <f t="shared" si="183"/>
        <v>5102.495937986072</v>
      </c>
      <c r="AU87" s="27">
        <f t="shared" si="183"/>
        <v>4602.561937106163</v>
      </c>
      <c r="AV87" s="27">
        <f t="shared" si="183"/>
        <v>4034.0324371471129</v>
      </c>
      <c r="AW87" s="27">
        <f t="shared" si="183"/>
        <v>2731.4798976917477</v>
      </c>
      <c r="AX87" s="157">
        <f t="shared" si="143"/>
        <v>21407.572608379909</v>
      </c>
      <c r="AY87" s="27">
        <f t="shared" si="144"/>
        <v>0</v>
      </c>
      <c r="AZ87" s="27">
        <f t="shared" si="144"/>
        <v>0</v>
      </c>
      <c r="BA87" s="27">
        <f t="shared" si="144"/>
        <v>0</v>
      </c>
      <c r="BB87" s="27">
        <f t="shared" si="144"/>
        <v>0</v>
      </c>
      <c r="BC87" s="27">
        <f t="shared" si="144"/>
        <v>0</v>
      </c>
      <c r="BD87" s="27">
        <f t="shared" si="145"/>
        <v>0</v>
      </c>
      <c r="BE87" s="27">
        <f t="shared" si="145"/>
        <v>0</v>
      </c>
      <c r="BF87" s="27">
        <f t="shared" si="145"/>
        <v>0</v>
      </c>
      <c r="BG87" s="27">
        <f t="shared" si="145"/>
        <v>0</v>
      </c>
      <c r="BH87" s="27">
        <f t="shared" si="145"/>
        <v>0</v>
      </c>
      <c r="BI87" s="4"/>
      <c r="BJ87" s="7">
        <f t="shared" si="119"/>
        <v>0</v>
      </c>
      <c r="BK87" s="7">
        <f t="shared" si="120"/>
        <v>0</v>
      </c>
      <c r="BL87" s="7">
        <f t="shared" si="121"/>
        <v>0</v>
      </c>
      <c r="BM87" s="7">
        <f t="shared" si="122"/>
        <v>0</v>
      </c>
      <c r="BN87" s="7">
        <f t="shared" si="123"/>
        <v>0</v>
      </c>
      <c r="BO87" s="71">
        <f t="shared" si="146"/>
        <v>0</v>
      </c>
      <c r="BP87" s="7">
        <f t="shared" si="124"/>
        <v>0</v>
      </c>
      <c r="BQ87" s="7">
        <f t="shared" si="125"/>
        <v>0</v>
      </c>
      <c r="BR87" s="7">
        <f t="shared" si="126"/>
        <v>0</v>
      </c>
      <c r="BS87" s="7">
        <f t="shared" si="127"/>
        <v>0</v>
      </c>
      <c r="BT87" s="7">
        <f t="shared" si="128"/>
        <v>0</v>
      </c>
      <c r="BU87" s="7">
        <f t="shared" si="129"/>
        <v>0</v>
      </c>
      <c r="BV87" s="7">
        <f t="shared" si="130"/>
        <v>0</v>
      </c>
      <c r="BW87" s="7">
        <f t="shared" si="131"/>
        <v>0</v>
      </c>
      <c r="BX87" s="7">
        <f t="shared" si="132"/>
        <v>0</v>
      </c>
      <c r="BY87" s="7">
        <f t="shared" si="133"/>
        <v>0</v>
      </c>
      <c r="BZ87" s="180"/>
      <c r="CA87" s="7">
        <f t="shared" si="147"/>
        <v>0.20999581962008951</v>
      </c>
      <c r="CB87" s="7">
        <f t="shared" si="148"/>
        <v>0.21703510149037503</v>
      </c>
      <c r="CC87" s="7">
        <f t="shared" si="149"/>
        <v>0.19577036596913799</v>
      </c>
      <c r="CD87" s="7">
        <f t="shared" si="150"/>
        <v>0.17158791502286905</v>
      </c>
      <c r="CE87" s="7">
        <f t="shared" si="151"/>
        <v>0.11618373126004553</v>
      </c>
      <c r="CF87" s="71">
        <f t="shared" si="134"/>
        <v>0</v>
      </c>
      <c r="CG87" s="174">
        <f t="shared" si="152"/>
        <v>0</v>
      </c>
      <c r="CH87" s="174">
        <f t="shared" si="153"/>
        <v>0</v>
      </c>
      <c r="CI87" s="174">
        <f t="shared" si="154"/>
        <v>0</v>
      </c>
      <c r="CJ87" s="174">
        <f t="shared" si="155"/>
        <v>0</v>
      </c>
      <c r="CK87" s="174">
        <f t="shared" si="156"/>
        <v>0</v>
      </c>
      <c r="CL87" s="71">
        <f t="shared" si="157"/>
        <v>0</v>
      </c>
      <c r="CM87" s="7">
        <f t="shared" si="158"/>
        <v>0</v>
      </c>
      <c r="CN87" s="7">
        <f t="shared" si="159"/>
        <v>0</v>
      </c>
      <c r="CO87" s="7">
        <f t="shared" si="160"/>
        <v>0</v>
      </c>
      <c r="CP87" s="7">
        <f t="shared" si="161"/>
        <v>0</v>
      </c>
      <c r="CQ87" s="7">
        <f t="shared" si="162"/>
        <v>0</v>
      </c>
      <c r="CR87" s="71">
        <f t="shared" si="163"/>
        <v>0</v>
      </c>
      <c r="CS87" s="7">
        <f t="shared" si="164"/>
        <v>0.9105729333625171</v>
      </c>
      <c r="CT87" s="7">
        <f t="shared" si="165"/>
        <v>0</v>
      </c>
      <c r="CU87" s="7">
        <f t="shared" si="166"/>
        <v>0</v>
      </c>
      <c r="CV87" s="93">
        <f t="shared" si="167"/>
        <v>0</v>
      </c>
      <c r="CW87" s="71">
        <f t="shared" si="168"/>
        <v>0</v>
      </c>
      <c r="CX87" s="16">
        <v>1920</v>
      </c>
      <c r="CY87" s="7">
        <f t="shared" si="169"/>
        <v>0.9105729333625171</v>
      </c>
      <c r="CZ87" s="7">
        <f t="shared" si="170"/>
        <v>0.9105729333625171</v>
      </c>
      <c r="DA87" s="7">
        <f t="shared" si="171"/>
        <v>0.9105729333625171</v>
      </c>
      <c r="DB87" s="92">
        <f t="shared" si="172"/>
        <v>0.91057293336251699</v>
      </c>
      <c r="DC87" s="93">
        <f t="shared" si="135"/>
        <v>0</v>
      </c>
      <c r="DD87" s="7">
        <f t="shared" si="173"/>
        <v>0.20999581962008951</v>
      </c>
      <c r="DE87" s="7">
        <f t="shared" si="174"/>
        <v>0.21703510149037503</v>
      </c>
      <c r="DF87" s="7">
        <f t="shared" si="175"/>
        <v>0.19577036596913799</v>
      </c>
      <c r="DG87" s="7">
        <f t="shared" si="176"/>
        <v>0.17158791502286905</v>
      </c>
      <c r="DH87" s="7">
        <f t="shared" si="177"/>
        <v>0.11618373126004553</v>
      </c>
      <c r="DI87" s="71">
        <f t="shared" si="178"/>
        <v>0</v>
      </c>
      <c r="DJ87" s="16">
        <v>1920</v>
      </c>
      <c r="DK87" s="23">
        <f t="shared" si="179"/>
        <v>0.59346944919314903</v>
      </c>
      <c r="DL87" s="23">
        <f t="shared" si="180"/>
        <v>0.93225839601622895</v>
      </c>
      <c r="DM87" s="23">
        <f t="shared" si="181"/>
        <v>0.59346944919314903</v>
      </c>
      <c r="DN87" s="23">
        <f t="shared" si="182"/>
        <v>0.93225839601622895</v>
      </c>
    </row>
    <row r="88" spans="1:118">
      <c r="A88" s="16">
        <v>1921</v>
      </c>
      <c r="B88" s="9">
        <v>24277.96150541649</v>
      </c>
      <c r="C88" s="9">
        <v>0</v>
      </c>
      <c r="D88" s="9">
        <v>0</v>
      </c>
      <c r="E88" s="9">
        <v>0</v>
      </c>
      <c r="F88" s="9">
        <v>0</v>
      </c>
      <c r="G88" s="9">
        <v>24277.96150541649</v>
      </c>
      <c r="H88" s="9">
        <v>0</v>
      </c>
      <c r="I88" s="9">
        <v>0</v>
      </c>
      <c r="J88" s="9">
        <v>2037661.7907590196</v>
      </c>
      <c r="K88" s="9">
        <v>3768846</v>
      </c>
      <c r="L88" s="9">
        <f t="shared" si="136"/>
        <v>540659.33995685144</v>
      </c>
      <c r="M88" s="40">
        <v>467.517</v>
      </c>
      <c r="N88" s="40">
        <f t="shared" si="137"/>
        <v>480.32082727590745</v>
      </c>
      <c r="O88" s="27">
        <f t="shared" si="138"/>
        <v>6441.7494122647859</v>
      </c>
      <c r="P88" s="27">
        <f t="shared" si="111"/>
        <v>1.1914617830848693</v>
      </c>
      <c r="Q88" s="19">
        <v>1921</v>
      </c>
      <c r="R88" s="7">
        <f t="shared" si="112"/>
        <v>1.1914617830848693</v>
      </c>
      <c r="S88" s="7">
        <f t="shared" si="113"/>
        <v>0</v>
      </c>
      <c r="T88" s="7">
        <f t="shared" si="114"/>
        <v>0</v>
      </c>
      <c r="U88" s="7">
        <f t="shared" si="115"/>
        <v>0</v>
      </c>
      <c r="V88" s="7">
        <v>0</v>
      </c>
      <c r="W88" s="7"/>
      <c r="X88" s="7">
        <f t="shared" si="116"/>
        <v>1.1914617830848693</v>
      </c>
      <c r="Y88" s="7">
        <f t="shared" si="117"/>
        <v>0</v>
      </c>
      <c r="Z88" s="7">
        <f t="shared" si="118"/>
        <v>0</v>
      </c>
      <c r="AA88" s="71">
        <f t="shared" si="139"/>
        <v>0</v>
      </c>
      <c r="AB88" s="16">
        <v>1921</v>
      </c>
      <c r="AC88" s="9">
        <f t="shared" si="140"/>
        <v>0</v>
      </c>
      <c r="AD88" s="9">
        <f t="shared" si="140"/>
        <v>0</v>
      </c>
      <c r="AE88" s="9">
        <f t="shared" si="140"/>
        <v>0</v>
      </c>
      <c r="AF88" s="9">
        <f t="shared" si="140"/>
        <v>0</v>
      </c>
      <c r="AG88" s="9">
        <f t="shared" si="140"/>
        <v>0</v>
      </c>
      <c r="AH88" s="9">
        <f t="shared" si="141"/>
        <v>0</v>
      </c>
      <c r="AI88" s="9">
        <f t="shared" si="141"/>
        <v>0</v>
      </c>
      <c r="AJ88" s="9">
        <f t="shared" si="141"/>
        <v>0</v>
      </c>
      <c r="AK88" s="9">
        <f t="shared" si="141"/>
        <v>0</v>
      </c>
      <c r="AL88" s="9">
        <f t="shared" si="141"/>
        <v>0</v>
      </c>
      <c r="AM88" s="27">
        <f t="shared" si="142"/>
        <v>0</v>
      </c>
      <c r="AN88" s="27">
        <f t="shared" si="142"/>
        <v>0</v>
      </c>
      <c r="AO88" s="27">
        <f t="shared" si="142"/>
        <v>0</v>
      </c>
      <c r="AP88" s="27">
        <f t="shared" si="142"/>
        <v>0</v>
      </c>
      <c r="AQ88" s="27">
        <f t="shared" si="142"/>
        <v>0</v>
      </c>
      <c r="AR88" s="19">
        <v>1921</v>
      </c>
      <c r="AS88" s="27">
        <f t="shared" si="183"/>
        <v>5598.9698773587379</v>
      </c>
      <c r="AT88" s="27">
        <f t="shared" si="183"/>
        <v>5786.6532665865288</v>
      </c>
      <c r="AU88" s="27">
        <f t="shared" si="183"/>
        <v>5219.6866772096391</v>
      </c>
      <c r="AV88" s="27">
        <f t="shared" si="183"/>
        <v>4574.9271069771648</v>
      </c>
      <c r="AW88" s="27">
        <f t="shared" si="183"/>
        <v>3097.7245772844221</v>
      </c>
      <c r="AX88" s="157">
        <f t="shared" si="143"/>
        <v>24277.961505416493</v>
      </c>
      <c r="AY88" s="27">
        <f t="shared" si="144"/>
        <v>0</v>
      </c>
      <c r="AZ88" s="27">
        <f t="shared" si="144"/>
        <v>0</v>
      </c>
      <c r="BA88" s="27">
        <f t="shared" si="144"/>
        <v>0</v>
      </c>
      <c r="BB88" s="27">
        <f t="shared" si="144"/>
        <v>0</v>
      </c>
      <c r="BC88" s="27">
        <f t="shared" si="144"/>
        <v>0</v>
      </c>
      <c r="BD88" s="27">
        <f t="shared" si="145"/>
        <v>0</v>
      </c>
      <c r="BE88" s="27">
        <f t="shared" si="145"/>
        <v>0</v>
      </c>
      <c r="BF88" s="27">
        <f t="shared" si="145"/>
        <v>0</v>
      </c>
      <c r="BG88" s="27">
        <f t="shared" si="145"/>
        <v>0</v>
      </c>
      <c r="BH88" s="27">
        <f t="shared" si="145"/>
        <v>0</v>
      </c>
      <c r="BI88" s="4"/>
      <c r="BJ88" s="7">
        <f t="shared" si="119"/>
        <v>0</v>
      </c>
      <c r="BK88" s="7">
        <f t="shared" si="120"/>
        <v>0</v>
      </c>
      <c r="BL88" s="7">
        <f t="shared" si="121"/>
        <v>0</v>
      </c>
      <c r="BM88" s="7">
        <f t="shared" si="122"/>
        <v>0</v>
      </c>
      <c r="BN88" s="7">
        <f t="shared" si="123"/>
        <v>0</v>
      </c>
      <c r="BO88" s="71">
        <f t="shared" si="146"/>
        <v>0</v>
      </c>
      <c r="BP88" s="7">
        <f t="shared" si="124"/>
        <v>0</v>
      </c>
      <c r="BQ88" s="7">
        <f t="shared" si="125"/>
        <v>0</v>
      </c>
      <c r="BR88" s="7">
        <f t="shared" si="126"/>
        <v>0</v>
      </c>
      <c r="BS88" s="7">
        <f t="shared" si="127"/>
        <v>0</v>
      </c>
      <c r="BT88" s="7">
        <f t="shared" si="128"/>
        <v>0</v>
      </c>
      <c r="BU88" s="7">
        <f t="shared" si="129"/>
        <v>0</v>
      </c>
      <c r="BV88" s="7">
        <f t="shared" si="130"/>
        <v>0</v>
      </c>
      <c r="BW88" s="7">
        <f t="shared" si="131"/>
        <v>0</v>
      </c>
      <c r="BX88" s="7">
        <f t="shared" si="132"/>
        <v>0</v>
      </c>
      <c r="BY88" s="7">
        <f t="shared" si="133"/>
        <v>0</v>
      </c>
      <c r="BZ88" s="180"/>
      <c r="CA88" s="7">
        <f t="shared" si="147"/>
        <v>0.2747742487369873</v>
      </c>
      <c r="CB88" s="7">
        <f t="shared" si="148"/>
        <v>0.28398497203164552</v>
      </c>
      <c r="CC88" s="7">
        <f t="shared" si="149"/>
        <v>0.2561606003941081</v>
      </c>
      <c r="CD88" s="7">
        <f t="shared" si="150"/>
        <v>0.22451847150125076</v>
      </c>
      <c r="CE88" s="7">
        <f t="shared" si="151"/>
        <v>0.15202349042087765</v>
      </c>
      <c r="CF88" s="71">
        <f t="shared" si="134"/>
        <v>0</v>
      </c>
      <c r="CG88" s="174">
        <f t="shared" si="152"/>
        <v>0</v>
      </c>
      <c r="CH88" s="174">
        <f t="shared" si="153"/>
        <v>0</v>
      </c>
      <c r="CI88" s="174">
        <f t="shared" si="154"/>
        <v>0</v>
      </c>
      <c r="CJ88" s="174">
        <f t="shared" si="155"/>
        <v>0</v>
      </c>
      <c r="CK88" s="174">
        <f t="shared" si="156"/>
        <v>0</v>
      </c>
      <c r="CL88" s="71">
        <f t="shared" si="157"/>
        <v>0</v>
      </c>
      <c r="CM88" s="7">
        <f t="shared" si="158"/>
        <v>0</v>
      </c>
      <c r="CN88" s="7">
        <f t="shared" si="159"/>
        <v>0</v>
      </c>
      <c r="CO88" s="7">
        <f t="shared" si="160"/>
        <v>0</v>
      </c>
      <c r="CP88" s="7">
        <f t="shared" si="161"/>
        <v>0</v>
      </c>
      <c r="CQ88" s="7">
        <f t="shared" si="162"/>
        <v>0</v>
      </c>
      <c r="CR88" s="71">
        <f t="shared" si="163"/>
        <v>0</v>
      </c>
      <c r="CS88" s="7">
        <f t="shared" si="164"/>
        <v>1.1914617830848693</v>
      </c>
      <c r="CT88" s="7">
        <f t="shared" si="165"/>
        <v>0</v>
      </c>
      <c r="CU88" s="7">
        <f t="shared" si="166"/>
        <v>0</v>
      </c>
      <c r="CV88" s="93">
        <f t="shared" si="167"/>
        <v>0</v>
      </c>
      <c r="CW88" s="71">
        <f t="shared" si="168"/>
        <v>0</v>
      </c>
      <c r="CX88" s="16">
        <v>1921</v>
      </c>
      <c r="CY88" s="7">
        <f t="shared" si="169"/>
        <v>1.1914617830848693</v>
      </c>
      <c r="CZ88" s="7">
        <f t="shared" si="170"/>
        <v>1.1914617830848693</v>
      </c>
      <c r="DA88" s="7">
        <f t="shared" si="171"/>
        <v>1.1914617830848693</v>
      </c>
      <c r="DB88" s="92">
        <f t="shared" si="172"/>
        <v>1.1914617830848693</v>
      </c>
      <c r="DC88" s="93">
        <f t="shared" si="135"/>
        <v>0</v>
      </c>
      <c r="DD88" s="7">
        <f t="shared" si="173"/>
        <v>0.2747742487369873</v>
      </c>
      <c r="DE88" s="7">
        <f t="shared" si="174"/>
        <v>0.28398497203164552</v>
      </c>
      <c r="DF88" s="7">
        <f t="shared" si="175"/>
        <v>0.2561606003941081</v>
      </c>
      <c r="DG88" s="7">
        <f t="shared" si="176"/>
        <v>0.22451847150125076</v>
      </c>
      <c r="DH88" s="7">
        <f t="shared" si="177"/>
        <v>0.15202349042087765</v>
      </c>
      <c r="DI88" s="71">
        <f t="shared" si="178"/>
        <v>0</v>
      </c>
      <c r="DJ88" s="16">
        <v>1921</v>
      </c>
      <c r="DK88" s="23">
        <f t="shared" si="179"/>
        <v>0.59346944919314892</v>
      </c>
      <c r="DL88" s="23">
        <f t="shared" si="180"/>
        <v>0.93225839601622895</v>
      </c>
      <c r="DM88" s="23">
        <f t="shared" si="181"/>
        <v>0.59346944919314892</v>
      </c>
      <c r="DN88" s="23">
        <f t="shared" si="182"/>
        <v>0.93225839601622895</v>
      </c>
    </row>
    <row r="89" spans="1:118">
      <c r="A89" s="16">
        <v>1922</v>
      </c>
      <c r="B89" s="9">
        <v>27434.387928803604</v>
      </c>
      <c r="C89" s="9">
        <v>0</v>
      </c>
      <c r="D89" s="9">
        <v>0</v>
      </c>
      <c r="E89" s="9">
        <v>0</v>
      </c>
      <c r="F89" s="9">
        <v>0</v>
      </c>
      <c r="G89" s="9">
        <v>27434.387928803604</v>
      </c>
      <c r="H89" s="9">
        <v>0</v>
      </c>
      <c r="I89" s="9">
        <v>0</v>
      </c>
      <c r="J89" s="9">
        <v>2112202.7523647714</v>
      </c>
      <c r="K89" s="9">
        <v>3816561</v>
      </c>
      <c r="L89" s="9">
        <f t="shared" si="136"/>
        <v>553430.89036563842</v>
      </c>
      <c r="M89" s="40">
        <v>478.32799999999997</v>
      </c>
      <c r="N89" s="40">
        <f t="shared" si="137"/>
        <v>491.42790672687892</v>
      </c>
      <c r="O89" s="27">
        <f t="shared" si="138"/>
        <v>7188.2482498782556</v>
      </c>
      <c r="P89" s="27">
        <f t="shared" si="111"/>
        <v>1.2988520111570125</v>
      </c>
      <c r="Q89" s="19">
        <v>1922</v>
      </c>
      <c r="R89" s="7">
        <f t="shared" si="112"/>
        <v>1.2988520111570125</v>
      </c>
      <c r="S89" s="7">
        <f t="shared" si="113"/>
        <v>0</v>
      </c>
      <c r="T89" s="7">
        <f t="shared" si="114"/>
        <v>0</v>
      </c>
      <c r="U89" s="7">
        <f t="shared" si="115"/>
        <v>0</v>
      </c>
      <c r="V89" s="7">
        <v>0</v>
      </c>
      <c r="W89" s="7"/>
      <c r="X89" s="7">
        <f t="shared" si="116"/>
        <v>1.2988520111570125</v>
      </c>
      <c r="Y89" s="7">
        <f t="shared" si="117"/>
        <v>0</v>
      </c>
      <c r="Z89" s="7">
        <f t="shared" si="118"/>
        <v>0</v>
      </c>
      <c r="AA89" s="71">
        <f t="shared" si="139"/>
        <v>0</v>
      </c>
      <c r="AB89" s="16">
        <v>1922</v>
      </c>
      <c r="AC89" s="9">
        <f t="shared" si="140"/>
        <v>0</v>
      </c>
      <c r="AD89" s="9">
        <f t="shared" si="140"/>
        <v>0</v>
      </c>
      <c r="AE89" s="9">
        <f t="shared" si="140"/>
        <v>0</v>
      </c>
      <c r="AF89" s="9">
        <f t="shared" si="140"/>
        <v>0</v>
      </c>
      <c r="AG89" s="9">
        <f t="shared" si="140"/>
        <v>0</v>
      </c>
      <c r="AH89" s="9">
        <f t="shared" si="141"/>
        <v>0</v>
      </c>
      <c r="AI89" s="9">
        <f t="shared" si="141"/>
        <v>0</v>
      </c>
      <c r="AJ89" s="9">
        <f t="shared" si="141"/>
        <v>0</v>
      </c>
      <c r="AK89" s="9">
        <f t="shared" si="141"/>
        <v>0</v>
      </c>
      <c r="AL89" s="9">
        <f t="shared" si="141"/>
        <v>0</v>
      </c>
      <c r="AM89" s="27">
        <f t="shared" si="142"/>
        <v>0</v>
      </c>
      <c r="AN89" s="27">
        <f t="shared" si="142"/>
        <v>0</v>
      </c>
      <c r="AO89" s="27">
        <f t="shared" si="142"/>
        <v>0</v>
      </c>
      <c r="AP89" s="27">
        <f t="shared" si="142"/>
        <v>0</v>
      </c>
      <c r="AQ89" s="27">
        <f t="shared" si="142"/>
        <v>0</v>
      </c>
      <c r="AR89" s="19">
        <v>1922</v>
      </c>
      <c r="AS89" s="27">
        <f t="shared" si="183"/>
        <v>6326.9031703043092</v>
      </c>
      <c r="AT89" s="27">
        <f t="shared" si="183"/>
        <v>6538.9876530447191</v>
      </c>
      <c r="AU89" s="27">
        <f t="shared" si="183"/>
        <v>5898.3086012978883</v>
      </c>
      <c r="AV89" s="27">
        <f t="shared" si="183"/>
        <v>5169.7225473732206</v>
      </c>
      <c r="AW89" s="27">
        <f t="shared" si="183"/>
        <v>3500.4659567834706</v>
      </c>
      <c r="AX89" s="157">
        <f t="shared" si="143"/>
        <v>27434.387928803611</v>
      </c>
      <c r="AY89" s="27">
        <f t="shared" si="144"/>
        <v>0</v>
      </c>
      <c r="AZ89" s="27">
        <f t="shared" si="144"/>
        <v>0</v>
      </c>
      <c r="BA89" s="27">
        <f t="shared" si="144"/>
        <v>0</v>
      </c>
      <c r="BB89" s="27">
        <f t="shared" si="144"/>
        <v>0</v>
      </c>
      <c r="BC89" s="27">
        <f t="shared" si="144"/>
        <v>0</v>
      </c>
      <c r="BD89" s="27">
        <f t="shared" si="145"/>
        <v>0</v>
      </c>
      <c r="BE89" s="27">
        <f t="shared" si="145"/>
        <v>0</v>
      </c>
      <c r="BF89" s="27">
        <f t="shared" si="145"/>
        <v>0</v>
      </c>
      <c r="BG89" s="27">
        <f t="shared" si="145"/>
        <v>0</v>
      </c>
      <c r="BH89" s="27">
        <f t="shared" si="145"/>
        <v>0</v>
      </c>
      <c r="BI89" s="4"/>
      <c r="BJ89" s="7">
        <f t="shared" si="119"/>
        <v>0</v>
      </c>
      <c r="BK89" s="7">
        <f t="shared" si="120"/>
        <v>0</v>
      </c>
      <c r="BL89" s="7">
        <f t="shared" si="121"/>
        <v>0</v>
      </c>
      <c r="BM89" s="7">
        <f t="shared" si="122"/>
        <v>0</v>
      </c>
      <c r="BN89" s="7">
        <f t="shared" si="123"/>
        <v>0</v>
      </c>
      <c r="BO89" s="71">
        <f t="shared" si="146"/>
        <v>0</v>
      </c>
      <c r="BP89" s="7">
        <f t="shared" si="124"/>
        <v>0</v>
      </c>
      <c r="BQ89" s="7">
        <f t="shared" si="125"/>
        <v>0</v>
      </c>
      <c r="BR89" s="7">
        <f t="shared" si="126"/>
        <v>0</v>
      </c>
      <c r="BS89" s="7">
        <f t="shared" si="127"/>
        <v>0</v>
      </c>
      <c r="BT89" s="7">
        <f t="shared" si="128"/>
        <v>0</v>
      </c>
      <c r="BU89" s="7">
        <f t="shared" si="129"/>
        <v>0</v>
      </c>
      <c r="BV89" s="7">
        <f t="shared" si="130"/>
        <v>0</v>
      </c>
      <c r="BW89" s="7">
        <f t="shared" si="131"/>
        <v>0</v>
      </c>
      <c r="BX89" s="7">
        <f t="shared" si="132"/>
        <v>0</v>
      </c>
      <c r="BY89" s="7">
        <f t="shared" si="133"/>
        <v>0</v>
      </c>
      <c r="BZ89" s="180"/>
      <c r="CA89" s="7">
        <f t="shared" si="147"/>
        <v>0.29954052295504585</v>
      </c>
      <c r="CB89" s="7">
        <f t="shared" si="148"/>
        <v>0.30958143794310589</v>
      </c>
      <c r="CC89" s="7">
        <f t="shared" si="149"/>
        <v>0.27924916747193346</v>
      </c>
      <c r="CD89" s="7">
        <f t="shared" si="150"/>
        <v>0.24475503317971362</v>
      </c>
      <c r="CE89" s="7">
        <f t="shared" si="151"/>
        <v>0.16572584960721373</v>
      </c>
      <c r="CF89" s="71">
        <f t="shared" si="134"/>
        <v>0</v>
      </c>
      <c r="CG89" s="174">
        <f t="shared" si="152"/>
        <v>0</v>
      </c>
      <c r="CH89" s="174">
        <f t="shared" si="153"/>
        <v>0</v>
      </c>
      <c r="CI89" s="174">
        <f t="shared" si="154"/>
        <v>0</v>
      </c>
      <c r="CJ89" s="174">
        <f t="shared" si="155"/>
        <v>0</v>
      </c>
      <c r="CK89" s="174">
        <f t="shared" si="156"/>
        <v>0</v>
      </c>
      <c r="CL89" s="71">
        <f t="shared" si="157"/>
        <v>0</v>
      </c>
      <c r="CM89" s="7">
        <f t="shared" si="158"/>
        <v>0</v>
      </c>
      <c r="CN89" s="7">
        <f t="shared" si="159"/>
        <v>0</v>
      </c>
      <c r="CO89" s="7">
        <f t="shared" si="160"/>
        <v>0</v>
      </c>
      <c r="CP89" s="7">
        <f t="shared" si="161"/>
        <v>0</v>
      </c>
      <c r="CQ89" s="7">
        <f t="shared" si="162"/>
        <v>0</v>
      </c>
      <c r="CR89" s="71">
        <f t="shared" si="163"/>
        <v>0</v>
      </c>
      <c r="CS89" s="7">
        <f t="shared" si="164"/>
        <v>1.2988520111570128</v>
      </c>
      <c r="CT89" s="7">
        <f t="shared" si="165"/>
        <v>0</v>
      </c>
      <c r="CU89" s="7">
        <f t="shared" si="166"/>
        <v>0</v>
      </c>
      <c r="CV89" s="93">
        <f t="shared" si="167"/>
        <v>0</v>
      </c>
      <c r="CW89" s="71">
        <f t="shared" si="168"/>
        <v>0</v>
      </c>
      <c r="CX89" s="16">
        <v>1922</v>
      </c>
      <c r="CY89" s="7">
        <f t="shared" si="169"/>
        <v>1.2988520111570128</v>
      </c>
      <c r="CZ89" s="7">
        <f t="shared" si="170"/>
        <v>1.2988520111570128</v>
      </c>
      <c r="DA89" s="7">
        <f t="shared" si="171"/>
        <v>1.2988520111570128</v>
      </c>
      <c r="DB89" s="92">
        <f t="shared" si="172"/>
        <v>1.2988520111570125</v>
      </c>
      <c r="DC89" s="93">
        <f t="shared" si="135"/>
        <v>0</v>
      </c>
      <c r="DD89" s="7">
        <f t="shared" si="173"/>
        <v>0.29954052295504585</v>
      </c>
      <c r="DE89" s="7">
        <f t="shared" si="174"/>
        <v>0.30958143794310589</v>
      </c>
      <c r="DF89" s="7">
        <f t="shared" si="175"/>
        <v>0.27924916747193346</v>
      </c>
      <c r="DG89" s="7">
        <f t="shared" si="176"/>
        <v>0.24475503317971362</v>
      </c>
      <c r="DH89" s="7">
        <f t="shared" si="177"/>
        <v>0.16572584960721373</v>
      </c>
      <c r="DI89" s="71">
        <f t="shared" si="178"/>
        <v>0</v>
      </c>
      <c r="DJ89" s="16">
        <v>1922</v>
      </c>
      <c r="DK89" s="23">
        <f t="shared" si="179"/>
        <v>0.59346944919314881</v>
      </c>
      <c r="DL89" s="23">
        <f t="shared" si="180"/>
        <v>0.93225839601622895</v>
      </c>
      <c r="DM89" s="23">
        <f t="shared" si="181"/>
        <v>0.59346944919314881</v>
      </c>
      <c r="DN89" s="23">
        <f t="shared" si="182"/>
        <v>0.93225839601622895</v>
      </c>
    </row>
    <row r="90" spans="1:118">
      <c r="A90" s="16">
        <v>1923</v>
      </c>
      <c r="B90" s="9">
        <v>31404.441951559846</v>
      </c>
      <c r="C90" s="9">
        <v>0</v>
      </c>
      <c r="D90" s="9">
        <v>0</v>
      </c>
      <c r="E90" s="9">
        <v>0</v>
      </c>
      <c r="F90" s="9">
        <v>0</v>
      </c>
      <c r="G90" s="9">
        <v>31404.441951559846</v>
      </c>
      <c r="H90" s="9">
        <v>0</v>
      </c>
      <c r="I90" s="9">
        <v>0</v>
      </c>
      <c r="J90" s="9">
        <v>2544155.7999191997</v>
      </c>
      <c r="K90" s="9">
        <v>3865863</v>
      </c>
      <c r="L90" s="9">
        <f t="shared" si="136"/>
        <v>658108.1119323679</v>
      </c>
      <c r="M90" s="40">
        <v>568.62</v>
      </c>
      <c r="N90" s="40">
        <f t="shared" si="137"/>
        <v>584.19272198792021</v>
      </c>
      <c r="O90" s="27">
        <f t="shared" si="138"/>
        <v>8123.5268687896714</v>
      </c>
      <c r="P90" s="27">
        <f t="shared" si="111"/>
        <v>1.2343757388033085</v>
      </c>
      <c r="Q90" s="19">
        <v>1923</v>
      </c>
      <c r="R90" s="7">
        <f t="shared" si="112"/>
        <v>1.2343757388033085</v>
      </c>
      <c r="S90" s="7">
        <f t="shared" si="113"/>
        <v>0</v>
      </c>
      <c r="T90" s="7">
        <f t="shared" si="114"/>
        <v>0</v>
      </c>
      <c r="U90" s="7">
        <f t="shared" si="115"/>
        <v>0</v>
      </c>
      <c r="V90" s="7">
        <v>0</v>
      </c>
      <c r="W90" s="7"/>
      <c r="X90" s="7">
        <f t="shared" si="116"/>
        <v>1.2343757388033085</v>
      </c>
      <c r="Y90" s="7">
        <f t="shared" si="117"/>
        <v>0</v>
      </c>
      <c r="Z90" s="7">
        <f t="shared" si="118"/>
        <v>0</v>
      </c>
      <c r="AA90" s="71">
        <f t="shared" si="139"/>
        <v>0</v>
      </c>
      <c r="AB90" s="16">
        <v>1923</v>
      </c>
      <c r="AC90" s="9">
        <f t="shared" si="140"/>
        <v>0</v>
      </c>
      <c r="AD90" s="9">
        <f t="shared" si="140"/>
        <v>0</v>
      </c>
      <c r="AE90" s="9">
        <f t="shared" si="140"/>
        <v>0</v>
      </c>
      <c r="AF90" s="9">
        <f t="shared" si="140"/>
        <v>0</v>
      </c>
      <c r="AG90" s="9">
        <f t="shared" si="140"/>
        <v>0</v>
      </c>
      <c r="AH90" s="9">
        <f t="shared" si="141"/>
        <v>0</v>
      </c>
      <c r="AI90" s="9">
        <f t="shared" si="141"/>
        <v>0</v>
      </c>
      <c r="AJ90" s="9">
        <f t="shared" si="141"/>
        <v>0</v>
      </c>
      <c r="AK90" s="9">
        <f t="shared" si="141"/>
        <v>0</v>
      </c>
      <c r="AL90" s="9">
        <f t="shared" si="141"/>
        <v>0</v>
      </c>
      <c r="AM90" s="27">
        <f t="shared" si="142"/>
        <v>0</v>
      </c>
      <c r="AN90" s="27">
        <f t="shared" si="142"/>
        <v>0</v>
      </c>
      <c r="AO90" s="27">
        <f t="shared" si="142"/>
        <v>0</v>
      </c>
      <c r="AP90" s="27">
        <f t="shared" si="142"/>
        <v>0</v>
      </c>
      <c r="AQ90" s="27">
        <f t="shared" si="142"/>
        <v>0</v>
      </c>
      <c r="AR90" s="19">
        <v>1923</v>
      </c>
      <c r="AS90" s="27">
        <f t="shared" si="183"/>
        <v>7242.4748042711835</v>
      </c>
      <c r="AT90" s="27">
        <f t="shared" si="183"/>
        <v>7485.2502160767081</v>
      </c>
      <c r="AU90" s="27">
        <f t="shared" si="183"/>
        <v>6751.8579442178052</v>
      </c>
      <c r="AV90" s="27">
        <f t="shared" si="183"/>
        <v>5917.8375718088228</v>
      </c>
      <c r="AW90" s="27">
        <f t="shared" si="183"/>
        <v>4007.0214151853284</v>
      </c>
      <c r="AX90" s="157">
        <f t="shared" si="143"/>
        <v>31404.441951559849</v>
      </c>
      <c r="AY90" s="27">
        <f t="shared" si="144"/>
        <v>0</v>
      </c>
      <c r="AZ90" s="27">
        <f t="shared" si="144"/>
        <v>0</v>
      </c>
      <c r="BA90" s="27">
        <f t="shared" si="144"/>
        <v>0</v>
      </c>
      <c r="BB90" s="27">
        <f t="shared" si="144"/>
        <v>0</v>
      </c>
      <c r="BC90" s="27">
        <f t="shared" si="144"/>
        <v>0</v>
      </c>
      <c r="BD90" s="27">
        <f t="shared" si="145"/>
        <v>0</v>
      </c>
      <c r="BE90" s="27">
        <f t="shared" si="145"/>
        <v>0</v>
      </c>
      <c r="BF90" s="27">
        <f t="shared" si="145"/>
        <v>0</v>
      </c>
      <c r="BG90" s="27">
        <f t="shared" si="145"/>
        <v>0</v>
      </c>
      <c r="BH90" s="27">
        <f t="shared" si="145"/>
        <v>0</v>
      </c>
      <c r="BI90" s="4"/>
      <c r="BJ90" s="7">
        <f t="shared" si="119"/>
        <v>0</v>
      </c>
      <c r="BK90" s="7">
        <f t="shared" si="120"/>
        <v>0</v>
      </c>
      <c r="BL90" s="7">
        <f t="shared" si="121"/>
        <v>0</v>
      </c>
      <c r="BM90" s="7">
        <f t="shared" si="122"/>
        <v>0</v>
      </c>
      <c r="BN90" s="7">
        <f t="shared" si="123"/>
        <v>0</v>
      </c>
      <c r="BO90" s="71">
        <f t="shared" si="146"/>
        <v>0</v>
      </c>
      <c r="BP90" s="7">
        <f t="shared" si="124"/>
        <v>0</v>
      </c>
      <c r="BQ90" s="7">
        <f t="shared" si="125"/>
        <v>0</v>
      </c>
      <c r="BR90" s="7">
        <f t="shared" si="126"/>
        <v>0</v>
      </c>
      <c r="BS90" s="7">
        <f t="shared" si="127"/>
        <v>0</v>
      </c>
      <c r="BT90" s="7">
        <f t="shared" si="128"/>
        <v>0</v>
      </c>
      <c r="BU90" s="7">
        <f t="shared" si="129"/>
        <v>0</v>
      </c>
      <c r="BV90" s="7">
        <f t="shared" si="130"/>
        <v>0</v>
      </c>
      <c r="BW90" s="7">
        <f t="shared" si="131"/>
        <v>0</v>
      </c>
      <c r="BX90" s="7">
        <f t="shared" si="132"/>
        <v>0</v>
      </c>
      <c r="BY90" s="7">
        <f t="shared" si="133"/>
        <v>0</v>
      </c>
      <c r="BZ90" s="180"/>
      <c r="CA90" s="7">
        <f t="shared" si="147"/>
        <v>0.28467104115641029</v>
      </c>
      <c r="CB90" s="7">
        <f t="shared" si="148"/>
        <v>0.29421351539533991</v>
      </c>
      <c r="CC90" s="7">
        <f t="shared" si="149"/>
        <v>0.26538696822074492</v>
      </c>
      <c r="CD90" s="7">
        <f t="shared" si="150"/>
        <v>0.2326051561778083</v>
      </c>
      <c r="CE90" s="7">
        <f t="shared" si="151"/>
        <v>0.15749905785300522</v>
      </c>
      <c r="CF90" s="71">
        <f t="shared" si="134"/>
        <v>0</v>
      </c>
      <c r="CG90" s="174">
        <f t="shared" si="152"/>
        <v>0</v>
      </c>
      <c r="CH90" s="174">
        <f t="shared" si="153"/>
        <v>0</v>
      </c>
      <c r="CI90" s="174">
        <f t="shared" si="154"/>
        <v>0</v>
      </c>
      <c r="CJ90" s="174">
        <f t="shared" si="155"/>
        <v>0</v>
      </c>
      <c r="CK90" s="174">
        <f t="shared" si="156"/>
        <v>0</v>
      </c>
      <c r="CL90" s="71">
        <f t="shared" si="157"/>
        <v>0</v>
      </c>
      <c r="CM90" s="7">
        <f t="shared" si="158"/>
        <v>0</v>
      </c>
      <c r="CN90" s="7">
        <f t="shared" si="159"/>
        <v>0</v>
      </c>
      <c r="CO90" s="7">
        <f t="shared" si="160"/>
        <v>0</v>
      </c>
      <c r="CP90" s="7">
        <f t="shared" si="161"/>
        <v>0</v>
      </c>
      <c r="CQ90" s="7">
        <f t="shared" si="162"/>
        <v>0</v>
      </c>
      <c r="CR90" s="71">
        <f t="shared" si="163"/>
        <v>0</v>
      </c>
      <c r="CS90" s="7">
        <f t="shared" si="164"/>
        <v>1.2343757388033088</v>
      </c>
      <c r="CT90" s="7">
        <f t="shared" si="165"/>
        <v>0</v>
      </c>
      <c r="CU90" s="7">
        <f t="shared" si="166"/>
        <v>0</v>
      </c>
      <c r="CV90" s="93">
        <f t="shared" si="167"/>
        <v>0</v>
      </c>
      <c r="CW90" s="71">
        <f t="shared" si="168"/>
        <v>0</v>
      </c>
      <c r="CX90" s="16">
        <v>1923</v>
      </c>
      <c r="CY90" s="7">
        <f t="shared" si="169"/>
        <v>1.2343757388033088</v>
      </c>
      <c r="CZ90" s="7">
        <f t="shared" si="170"/>
        <v>1.2343757388033088</v>
      </c>
      <c r="DA90" s="7">
        <f t="shared" si="171"/>
        <v>1.2343757388033088</v>
      </c>
      <c r="DB90" s="92">
        <f t="shared" si="172"/>
        <v>1.2343757388033085</v>
      </c>
      <c r="DC90" s="93">
        <f t="shared" si="135"/>
        <v>0</v>
      </c>
      <c r="DD90" s="7">
        <f t="shared" si="173"/>
        <v>0.28467104115641029</v>
      </c>
      <c r="DE90" s="7">
        <f t="shared" si="174"/>
        <v>0.29421351539533991</v>
      </c>
      <c r="DF90" s="7">
        <f t="shared" si="175"/>
        <v>0.26538696822074492</v>
      </c>
      <c r="DG90" s="7">
        <f t="shared" si="176"/>
        <v>0.2326051561778083</v>
      </c>
      <c r="DH90" s="7">
        <f t="shared" si="177"/>
        <v>0.15749905785300522</v>
      </c>
      <c r="DI90" s="71">
        <f t="shared" si="178"/>
        <v>0</v>
      </c>
      <c r="DJ90" s="16">
        <v>1923</v>
      </c>
      <c r="DK90" s="23">
        <f t="shared" si="179"/>
        <v>0.59346944919314892</v>
      </c>
      <c r="DL90" s="23">
        <f t="shared" si="180"/>
        <v>0.93225839601622884</v>
      </c>
      <c r="DM90" s="23">
        <f t="shared" si="181"/>
        <v>0.59346944919314892</v>
      </c>
      <c r="DN90" s="23">
        <f t="shared" si="182"/>
        <v>0.93225839601622884</v>
      </c>
    </row>
    <row r="91" spans="1:118">
      <c r="A91" s="16">
        <v>1924</v>
      </c>
      <c r="B91" s="9">
        <v>30164.535133546709</v>
      </c>
      <c r="C91" s="9">
        <v>0</v>
      </c>
      <c r="D91" s="9">
        <v>0</v>
      </c>
      <c r="E91" s="9">
        <v>0</v>
      </c>
      <c r="F91" s="9">
        <v>0</v>
      </c>
      <c r="G91" s="9">
        <v>30164.535133546709</v>
      </c>
      <c r="H91" s="9">
        <v>0</v>
      </c>
      <c r="I91" s="9">
        <v>0</v>
      </c>
      <c r="J91" s="9">
        <v>2735967.6740032169</v>
      </c>
      <c r="K91" s="9">
        <v>3916875</v>
      </c>
      <c r="L91" s="9">
        <f t="shared" si="136"/>
        <v>698507.78337404609</v>
      </c>
      <c r="M91" s="40">
        <v>603.45399999999995</v>
      </c>
      <c r="N91" s="40">
        <f t="shared" si="137"/>
        <v>619.98071621557176</v>
      </c>
      <c r="O91" s="27">
        <f t="shared" si="138"/>
        <v>7701.1738014480197</v>
      </c>
      <c r="P91" s="27">
        <f t="shared" si="111"/>
        <v>1.1025179654045592</v>
      </c>
      <c r="Q91" s="19">
        <v>1924</v>
      </c>
      <c r="R91" s="7">
        <f t="shared" si="112"/>
        <v>1.1025179654045592</v>
      </c>
      <c r="S91" s="7">
        <f t="shared" si="113"/>
        <v>0</v>
      </c>
      <c r="T91" s="7">
        <f t="shared" si="114"/>
        <v>0</v>
      </c>
      <c r="U91" s="7">
        <f t="shared" si="115"/>
        <v>0</v>
      </c>
      <c r="V91" s="7">
        <v>0</v>
      </c>
      <c r="W91" s="7"/>
      <c r="X91" s="7">
        <f t="shared" si="116"/>
        <v>1.1025179654045592</v>
      </c>
      <c r="Y91" s="7">
        <f t="shared" si="117"/>
        <v>0</v>
      </c>
      <c r="Z91" s="7">
        <f t="shared" si="118"/>
        <v>0</v>
      </c>
      <c r="AA91" s="71">
        <f t="shared" si="139"/>
        <v>0</v>
      </c>
      <c r="AB91" s="16">
        <v>1924</v>
      </c>
      <c r="AC91" s="9">
        <f t="shared" si="140"/>
        <v>0</v>
      </c>
      <c r="AD91" s="9">
        <f t="shared" si="140"/>
        <v>0</v>
      </c>
      <c r="AE91" s="9">
        <f t="shared" si="140"/>
        <v>0</v>
      </c>
      <c r="AF91" s="9">
        <f t="shared" si="140"/>
        <v>0</v>
      </c>
      <c r="AG91" s="9">
        <f t="shared" si="140"/>
        <v>0</v>
      </c>
      <c r="AH91" s="9">
        <f t="shared" si="141"/>
        <v>0</v>
      </c>
      <c r="AI91" s="9">
        <f t="shared" si="141"/>
        <v>0</v>
      </c>
      <c r="AJ91" s="9">
        <f t="shared" si="141"/>
        <v>0</v>
      </c>
      <c r="AK91" s="9">
        <f t="shared" si="141"/>
        <v>0</v>
      </c>
      <c r="AL91" s="9">
        <f t="shared" si="141"/>
        <v>0</v>
      </c>
      <c r="AM91" s="27">
        <f t="shared" si="142"/>
        <v>0</v>
      </c>
      <c r="AN91" s="27">
        <f t="shared" si="142"/>
        <v>0</v>
      </c>
      <c r="AO91" s="27">
        <f t="shared" si="142"/>
        <v>0</v>
      </c>
      <c r="AP91" s="27">
        <f t="shared" si="142"/>
        <v>0</v>
      </c>
      <c r="AQ91" s="27">
        <f t="shared" si="142"/>
        <v>0</v>
      </c>
      <c r="AR91" s="19">
        <v>1924</v>
      </c>
      <c r="AS91" s="27">
        <f t="shared" si="183"/>
        <v>6956.5281887269402</v>
      </c>
      <c r="AT91" s="27">
        <f t="shared" si="183"/>
        <v>7189.7183676915847</v>
      </c>
      <c r="AU91" s="27">
        <f t="shared" si="183"/>
        <v>6485.2818110642593</v>
      </c>
      <c r="AV91" s="27">
        <f t="shared" si="183"/>
        <v>5684.1901417892741</v>
      </c>
      <c r="AW91" s="27">
        <f t="shared" si="183"/>
        <v>3848.8166242746538</v>
      </c>
      <c r="AX91" s="157">
        <f t="shared" si="143"/>
        <v>30164.535133546713</v>
      </c>
      <c r="AY91" s="27">
        <f t="shared" si="144"/>
        <v>0</v>
      </c>
      <c r="AZ91" s="27">
        <f t="shared" si="144"/>
        <v>0</v>
      </c>
      <c r="BA91" s="27">
        <f t="shared" si="144"/>
        <v>0</v>
      </c>
      <c r="BB91" s="27">
        <f t="shared" si="144"/>
        <v>0</v>
      </c>
      <c r="BC91" s="27">
        <f t="shared" si="144"/>
        <v>0</v>
      </c>
      <c r="BD91" s="27">
        <f t="shared" si="145"/>
        <v>0</v>
      </c>
      <c r="BE91" s="27">
        <f t="shared" si="145"/>
        <v>0</v>
      </c>
      <c r="BF91" s="27">
        <f t="shared" si="145"/>
        <v>0</v>
      </c>
      <c r="BG91" s="27">
        <f t="shared" si="145"/>
        <v>0</v>
      </c>
      <c r="BH91" s="27">
        <f t="shared" si="145"/>
        <v>0</v>
      </c>
      <c r="BI91" s="4"/>
      <c r="BJ91" s="7">
        <f t="shared" si="119"/>
        <v>0</v>
      </c>
      <c r="BK91" s="7">
        <f t="shared" si="120"/>
        <v>0</v>
      </c>
      <c r="BL91" s="7">
        <f t="shared" si="121"/>
        <v>0</v>
      </c>
      <c r="BM91" s="7">
        <f t="shared" si="122"/>
        <v>0</v>
      </c>
      <c r="BN91" s="7">
        <f t="shared" si="123"/>
        <v>0</v>
      </c>
      <c r="BO91" s="71">
        <f t="shared" si="146"/>
        <v>0</v>
      </c>
      <c r="BP91" s="7">
        <f t="shared" si="124"/>
        <v>0</v>
      </c>
      <c r="BQ91" s="7">
        <f t="shared" si="125"/>
        <v>0</v>
      </c>
      <c r="BR91" s="7">
        <f t="shared" si="126"/>
        <v>0</v>
      </c>
      <c r="BS91" s="7">
        <f t="shared" si="127"/>
        <v>0</v>
      </c>
      <c r="BT91" s="7">
        <f t="shared" si="128"/>
        <v>0</v>
      </c>
      <c r="BU91" s="7">
        <f t="shared" si="129"/>
        <v>0</v>
      </c>
      <c r="BV91" s="7">
        <f t="shared" si="130"/>
        <v>0</v>
      </c>
      <c r="BW91" s="7">
        <f t="shared" si="131"/>
        <v>0</v>
      </c>
      <c r="BX91" s="7">
        <f t="shared" si="132"/>
        <v>0</v>
      </c>
      <c r="BY91" s="7">
        <f t="shared" si="133"/>
        <v>0</v>
      </c>
      <c r="BZ91" s="180"/>
      <c r="CA91" s="7">
        <f t="shared" si="147"/>
        <v>0.25426207534639028</v>
      </c>
      <c r="CB91" s="7">
        <f t="shared" si="148"/>
        <v>0.26278520890459656</v>
      </c>
      <c r="CC91" s="7">
        <f t="shared" si="149"/>
        <v>0.23703795453018331</v>
      </c>
      <c r="CD91" s="7">
        <f t="shared" si="150"/>
        <v>0.20775794231049058</v>
      </c>
      <c r="CE91" s="7">
        <f t="shared" si="151"/>
        <v>0.14067478431289859</v>
      </c>
      <c r="CF91" s="71">
        <f t="shared" si="134"/>
        <v>0</v>
      </c>
      <c r="CG91" s="174">
        <f t="shared" si="152"/>
        <v>0</v>
      </c>
      <c r="CH91" s="174">
        <f t="shared" si="153"/>
        <v>0</v>
      </c>
      <c r="CI91" s="174">
        <f t="shared" si="154"/>
        <v>0</v>
      </c>
      <c r="CJ91" s="174">
        <f t="shared" si="155"/>
        <v>0</v>
      </c>
      <c r="CK91" s="174">
        <f t="shared" si="156"/>
        <v>0</v>
      </c>
      <c r="CL91" s="71">
        <f t="shared" si="157"/>
        <v>0</v>
      </c>
      <c r="CM91" s="7">
        <f t="shared" si="158"/>
        <v>0</v>
      </c>
      <c r="CN91" s="7">
        <f t="shared" si="159"/>
        <v>0</v>
      </c>
      <c r="CO91" s="7">
        <f t="shared" si="160"/>
        <v>0</v>
      </c>
      <c r="CP91" s="7">
        <f t="shared" si="161"/>
        <v>0</v>
      </c>
      <c r="CQ91" s="7">
        <f t="shared" si="162"/>
        <v>0</v>
      </c>
      <c r="CR91" s="71">
        <f t="shared" si="163"/>
        <v>0</v>
      </c>
      <c r="CS91" s="7">
        <f t="shared" si="164"/>
        <v>1.1025179654045592</v>
      </c>
      <c r="CT91" s="7">
        <f t="shared" si="165"/>
        <v>0</v>
      </c>
      <c r="CU91" s="7">
        <f t="shared" si="166"/>
        <v>0</v>
      </c>
      <c r="CV91" s="93">
        <f t="shared" si="167"/>
        <v>0</v>
      </c>
      <c r="CW91" s="71">
        <f t="shared" si="168"/>
        <v>0</v>
      </c>
      <c r="CX91" s="16">
        <v>1924</v>
      </c>
      <c r="CY91" s="7">
        <f t="shared" si="169"/>
        <v>1.1025179654045592</v>
      </c>
      <c r="CZ91" s="7">
        <f t="shared" si="170"/>
        <v>1.1025179654045592</v>
      </c>
      <c r="DA91" s="7">
        <f t="shared" si="171"/>
        <v>1.1025179654045592</v>
      </c>
      <c r="DB91" s="92">
        <f t="shared" si="172"/>
        <v>1.1025179654045592</v>
      </c>
      <c r="DC91" s="93">
        <f t="shared" si="135"/>
        <v>0</v>
      </c>
      <c r="DD91" s="7">
        <f t="shared" si="173"/>
        <v>0.25426207534639028</v>
      </c>
      <c r="DE91" s="7">
        <f t="shared" si="174"/>
        <v>0.26278520890459656</v>
      </c>
      <c r="DF91" s="7">
        <f t="shared" si="175"/>
        <v>0.23703795453018331</v>
      </c>
      <c r="DG91" s="7">
        <f t="shared" si="176"/>
        <v>0.20775794231049058</v>
      </c>
      <c r="DH91" s="7">
        <f t="shared" si="177"/>
        <v>0.14067478431289859</v>
      </c>
      <c r="DI91" s="71">
        <f t="shared" si="178"/>
        <v>0</v>
      </c>
      <c r="DJ91" s="16">
        <v>1924</v>
      </c>
      <c r="DK91" s="23">
        <f t="shared" si="179"/>
        <v>0.59346944919314903</v>
      </c>
      <c r="DL91" s="23">
        <f t="shared" si="180"/>
        <v>0.93225839601622873</v>
      </c>
      <c r="DM91" s="23">
        <f t="shared" si="181"/>
        <v>0.59346944919314903</v>
      </c>
      <c r="DN91" s="23">
        <f t="shared" si="182"/>
        <v>0.93225839601622873</v>
      </c>
    </row>
    <row r="92" spans="1:118">
      <c r="A92" s="16">
        <v>1925</v>
      </c>
      <c r="B92" s="9">
        <v>42754.373294181627</v>
      </c>
      <c r="C92" s="9">
        <v>0</v>
      </c>
      <c r="D92" s="9">
        <v>0</v>
      </c>
      <c r="E92" s="9">
        <v>0</v>
      </c>
      <c r="F92" s="9">
        <v>0</v>
      </c>
      <c r="G92" s="9">
        <v>35634.688776558913</v>
      </c>
      <c r="H92" s="9">
        <v>0</v>
      </c>
      <c r="I92" s="9">
        <v>7119.6845176227134</v>
      </c>
      <c r="J92" s="9">
        <v>2855081.6940989308</v>
      </c>
      <c r="K92" s="9">
        <v>3969721</v>
      </c>
      <c r="L92" s="9">
        <f t="shared" si="136"/>
        <v>719214.69899243058</v>
      </c>
      <c r="M92" s="40">
        <v>621.55799999999999</v>
      </c>
      <c r="N92" s="40">
        <f t="shared" si="137"/>
        <v>638.58052810904951</v>
      </c>
      <c r="O92" s="27">
        <f t="shared" si="138"/>
        <v>10770.120442767042</v>
      </c>
      <c r="P92" s="27">
        <f t="shared" si="111"/>
        <v>1.4974833603728102</v>
      </c>
      <c r="Q92" s="19">
        <v>1925</v>
      </c>
      <c r="R92" s="7">
        <f t="shared" si="112"/>
        <v>1.4974833603728102</v>
      </c>
      <c r="S92" s="7">
        <f t="shared" si="113"/>
        <v>0</v>
      </c>
      <c r="T92" s="7">
        <f t="shared" si="114"/>
        <v>0</v>
      </c>
      <c r="U92" s="7">
        <f t="shared" si="115"/>
        <v>0</v>
      </c>
      <c r="V92" s="7">
        <v>0</v>
      </c>
      <c r="W92" s="7"/>
      <c r="X92" s="7">
        <f t="shared" si="116"/>
        <v>1.2481145058024439</v>
      </c>
      <c r="Y92" s="7">
        <f t="shared" si="117"/>
        <v>0</v>
      </c>
      <c r="Z92" s="170">
        <f t="shared" si="118"/>
        <v>0.24936885457036631</v>
      </c>
      <c r="AA92" s="71">
        <f t="shared" si="139"/>
        <v>0</v>
      </c>
      <c r="AB92" s="16">
        <v>1925</v>
      </c>
      <c r="AC92" s="9">
        <f t="shared" si="140"/>
        <v>0</v>
      </c>
      <c r="AD92" s="9">
        <f t="shared" si="140"/>
        <v>0</v>
      </c>
      <c r="AE92" s="9">
        <f t="shared" si="140"/>
        <v>0</v>
      </c>
      <c r="AF92" s="9">
        <f t="shared" si="140"/>
        <v>0</v>
      </c>
      <c r="AG92" s="9">
        <f t="shared" si="140"/>
        <v>0</v>
      </c>
      <c r="AH92" s="9">
        <f t="shared" si="141"/>
        <v>0</v>
      </c>
      <c r="AI92" s="9">
        <f t="shared" si="141"/>
        <v>0</v>
      </c>
      <c r="AJ92" s="9">
        <f t="shared" si="141"/>
        <v>0</v>
      </c>
      <c r="AK92" s="9">
        <f t="shared" si="141"/>
        <v>0</v>
      </c>
      <c r="AL92" s="9">
        <f t="shared" si="141"/>
        <v>0</v>
      </c>
      <c r="AM92" s="27">
        <f t="shared" si="142"/>
        <v>0</v>
      </c>
      <c r="AN92" s="27">
        <f t="shared" si="142"/>
        <v>0</v>
      </c>
      <c r="AO92" s="27">
        <f t="shared" si="142"/>
        <v>0</v>
      </c>
      <c r="AP92" s="27">
        <f t="shared" si="142"/>
        <v>0</v>
      </c>
      <c r="AQ92" s="27">
        <f t="shared" si="142"/>
        <v>0</v>
      </c>
      <c r="AR92" s="19">
        <v>1925</v>
      </c>
      <c r="AS92" s="27">
        <f t="shared" si="183"/>
        <v>8218.0519564829956</v>
      </c>
      <c r="AT92" s="27">
        <f t="shared" si="183"/>
        <v>8493.5297457599063</v>
      </c>
      <c r="AU92" s="27">
        <f t="shared" si="183"/>
        <v>7661.3479353288685</v>
      </c>
      <c r="AV92" s="27">
        <f t="shared" si="183"/>
        <v>6714.9831997304491</v>
      </c>
      <c r="AW92" s="27">
        <f t="shared" si="183"/>
        <v>4546.7759392566932</v>
      </c>
      <c r="AX92" s="157">
        <f t="shared" si="143"/>
        <v>35634.688776558913</v>
      </c>
      <c r="AY92" s="27">
        <f t="shared" si="144"/>
        <v>0</v>
      </c>
      <c r="AZ92" s="27">
        <f t="shared" si="144"/>
        <v>0</v>
      </c>
      <c r="BA92" s="27">
        <f t="shared" si="144"/>
        <v>0</v>
      </c>
      <c r="BB92" s="27">
        <f t="shared" si="144"/>
        <v>0</v>
      </c>
      <c r="BC92" s="27">
        <f t="shared" si="144"/>
        <v>0</v>
      </c>
      <c r="BD92" s="27">
        <f t="shared" si="145"/>
        <v>834.3558286202059</v>
      </c>
      <c r="BE92" s="27">
        <f t="shared" si="145"/>
        <v>1036.8396563013957</v>
      </c>
      <c r="BF92" s="27">
        <f t="shared" si="145"/>
        <v>1035.4869162430473</v>
      </c>
      <c r="BG92" s="27">
        <f t="shared" si="145"/>
        <v>1120.0687683124054</v>
      </c>
      <c r="BH92" s="27">
        <f t="shared" si="145"/>
        <v>3092.9333481456583</v>
      </c>
      <c r="BI92" s="4"/>
      <c r="BJ92" s="7">
        <f t="shared" si="119"/>
        <v>0</v>
      </c>
      <c r="BK92" s="7">
        <f t="shared" si="120"/>
        <v>0</v>
      </c>
      <c r="BL92" s="7">
        <f t="shared" si="121"/>
        <v>0</v>
      </c>
      <c r="BM92" s="7">
        <f t="shared" si="122"/>
        <v>0</v>
      </c>
      <c r="BN92" s="7">
        <f t="shared" si="123"/>
        <v>0</v>
      </c>
      <c r="BO92" s="71">
        <f t="shared" si="146"/>
        <v>0</v>
      </c>
      <c r="BP92" s="7">
        <f t="shared" si="124"/>
        <v>0</v>
      </c>
      <c r="BQ92" s="7">
        <f t="shared" si="125"/>
        <v>0</v>
      </c>
      <c r="BR92" s="7">
        <f t="shared" si="126"/>
        <v>0</v>
      </c>
      <c r="BS92" s="7">
        <f t="shared" si="127"/>
        <v>0</v>
      </c>
      <c r="BT92" s="7">
        <f t="shared" si="128"/>
        <v>0</v>
      </c>
      <c r="BU92" s="7">
        <f t="shared" si="129"/>
        <v>0</v>
      </c>
      <c r="BV92" s="7">
        <f t="shared" si="130"/>
        <v>0</v>
      </c>
      <c r="BW92" s="7">
        <f t="shared" si="131"/>
        <v>0</v>
      </c>
      <c r="BX92" s="7">
        <f t="shared" si="132"/>
        <v>0</v>
      </c>
      <c r="BY92" s="7">
        <f t="shared" si="133"/>
        <v>0</v>
      </c>
      <c r="BZ92" s="180"/>
      <c r="CA92" s="7">
        <f t="shared" si="147"/>
        <v>0.28783946790274345</v>
      </c>
      <c r="CB92" s="7">
        <f t="shared" si="148"/>
        <v>0.29748815115570554</v>
      </c>
      <c r="CC92" s="7">
        <f t="shared" si="149"/>
        <v>0.26834076065717638</v>
      </c>
      <c r="CD92" s="7">
        <f t="shared" si="150"/>
        <v>0.23519408266353339</v>
      </c>
      <c r="CE92" s="7">
        <f t="shared" si="151"/>
        <v>0.15925204342328511</v>
      </c>
      <c r="CF92" s="71">
        <f t="shared" si="134"/>
        <v>0</v>
      </c>
      <c r="CG92" s="174">
        <f t="shared" si="152"/>
        <v>0</v>
      </c>
      <c r="CH92" s="174">
        <f t="shared" si="153"/>
        <v>0</v>
      </c>
      <c r="CI92" s="174">
        <f t="shared" si="154"/>
        <v>0</v>
      </c>
      <c r="CJ92" s="174">
        <f t="shared" si="155"/>
        <v>0</v>
      </c>
      <c r="CK92" s="174">
        <f t="shared" si="156"/>
        <v>0</v>
      </c>
      <c r="CL92" s="71">
        <f t="shared" si="157"/>
        <v>0</v>
      </c>
      <c r="CM92" s="7">
        <f t="shared" si="158"/>
        <v>2.9223536067101229E-2</v>
      </c>
      <c r="CN92" s="7">
        <f t="shared" si="159"/>
        <v>3.6315586291082447E-2</v>
      </c>
      <c r="CO92" s="7">
        <f t="shared" si="160"/>
        <v>3.6268206208714071E-2</v>
      </c>
      <c r="CP92" s="7">
        <f t="shared" si="161"/>
        <v>3.9230708201010031E-2</v>
      </c>
      <c r="CQ92" s="7">
        <f t="shared" si="162"/>
        <v>0.1083308178024585</v>
      </c>
      <c r="CR92" s="71">
        <f t="shared" si="163"/>
        <v>0</v>
      </c>
      <c r="CS92" s="7">
        <f t="shared" si="164"/>
        <v>1.2481145058024439</v>
      </c>
      <c r="CT92" s="7">
        <f t="shared" si="165"/>
        <v>0</v>
      </c>
      <c r="CU92" s="7">
        <f t="shared" si="166"/>
        <v>0.24936885457036628</v>
      </c>
      <c r="CV92" s="93">
        <f t="shared" si="167"/>
        <v>0</v>
      </c>
      <c r="CW92" s="71">
        <f t="shared" si="168"/>
        <v>0</v>
      </c>
      <c r="CX92" s="16">
        <v>1925</v>
      </c>
      <c r="CY92" s="7">
        <f t="shared" si="169"/>
        <v>1.2481145058024439</v>
      </c>
      <c r="CZ92" s="7">
        <f t="shared" si="170"/>
        <v>1.2481145058024439</v>
      </c>
      <c r="DA92" s="7">
        <f t="shared" si="171"/>
        <v>1.4974833603728102</v>
      </c>
      <c r="DB92" s="92">
        <f t="shared" si="172"/>
        <v>1.4974833603728102</v>
      </c>
      <c r="DC92" s="93">
        <f t="shared" si="135"/>
        <v>0</v>
      </c>
      <c r="DD92" s="7">
        <f t="shared" si="173"/>
        <v>0.31706300396984466</v>
      </c>
      <c r="DE92" s="7">
        <f t="shared" si="174"/>
        <v>0.33380373744678798</v>
      </c>
      <c r="DF92" s="7">
        <f t="shared" si="175"/>
        <v>0.30460896686589045</v>
      </c>
      <c r="DG92" s="7">
        <f t="shared" si="176"/>
        <v>0.27442479086454341</v>
      </c>
      <c r="DH92" s="7">
        <f t="shared" si="177"/>
        <v>0.2675828612257436</v>
      </c>
      <c r="DI92" s="71">
        <f t="shared" si="178"/>
        <v>0</v>
      </c>
      <c r="DJ92" s="16">
        <v>1925</v>
      </c>
      <c r="DK92" s="23">
        <f t="shared" si="179"/>
        <v>0.87844709227995821</v>
      </c>
      <c r="DL92" s="23">
        <f t="shared" si="180"/>
        <v>0.96072062351008736</v>
      </c>
      <c r="DM92" s="23">
        <f t="shared" si="181"/>
        <v>0.59346944919314903</v>
      </c>
      <c r="DN92" s="23">
        <f t="shared" si="182"/>
        <v>0.93225839601622884</v>
      </c>
    </row>
    <row r="93" spans="1:118">
      <c r="A93" s="16">
        <v>1926</v>
      </c>
      <c r="B93" s="9">
        <v>61080.885498722564</v>
      </c>
      <c r="C93" s="9">
        <v>0</v>
      </c>
      <c r="D93" s="9">
        <v>0</v>
      </c>
      <c r="E93" s="9">
        <v>0</v>
      </c>
      <c r="F93" s="9">
        <v>0</v>
      </c>
      <c r="G93" s="9">
        <v>50346.037327937745</v>
      </c>
      <c r="H93" s="9">
        <v>0</v>
      </c>
      <c r="I93" s="9">
        <v>10734.848170784819</v>
      </c>
      <c r="J93" s="9">
        <v>2617251.5579966605</v>
      </c>
      <c r="K93" s="9">
        <v>4024523</v>
      </c>
      <c r="L93" s="9">
        <f t="shared" si="136"/>
        <v>650325.90396344126</v>
      </c>
      <c r="M93" s="40">
        <v>562.35</v>
      </c>
      <c r="N93" s="40">
        <f t="shared" si="137"/>
        <v>577.75100631336738</v>
      </c>
      <c r="O93" s="27">
        <f t="shared" si="138"/>
        <v>15177.173915696982</v>
      </c>
      <c r="P93" s="27">
        <f t="shared" si="111"/>
        <v>2.3337796977175591</v>
      </c>
      <c r="Q93" s="19">
        <v>1926</v>
      </c>
      <c r="R93" s="7">
        <f t="shared" si="112"/>
        <v>2.3337796977175591</v>
      </c>
      <c r="S93" s="7">
        <f t="shared" si="113"/>
        <v>0</v>
      </c>
      <c r="T93" s="7">
        <f t="shared" si="114"/>
        <v>0</v>
      </c>
      <c r="U93" s="7">
        <f t="shared" si="115"/>
        <v>0</v>
      </c>
      <c r="V93" s="7">
        <v>0</v>
      </c>
      <c r="W93" s="7"/>
      <c r="X93" s="7">
        <f t="shared" si="116"/>
        <v>1.9236224035902163</v>
      </c>
      <c r="Y93" s="7">
        <f t="shared" si="117"/>
        <v>0</v>
      </c>
      <c r="Z93" s="171">
        <f t="shared" si="118"/>
        <v>0.41015729412734259</v>
      </c>
      <c r="AA93" s="71">
        <f t="shared" si="139"/>
        <v>0</v>
      </c>
      <c r="AB93" s="16">
        <v>1926</v>
      </c>
      <c r="AC93" s="9">
        <f t="shared" si="140"/>
        <v>0</v>
      </c>
      <c r="AD93" s="9">
        <f t="shared" si="140"/>
        <v>0</v>
      </c>
      <c r="AE93" s="9">
        <f t="shared" si="140"/>
        <v>0</v>
      </c>
      <c r="AF93" s="9">
        <f t="shared" si="140"/>
        <v>0</v>
      </c>
      <c r="AG93" s="9">
        <f t="shared" si="140"/>
        <v>0</v>
      </c>
      <c r="AH93" s="9">
        <f t="shared" si="141"/>
        <v>0</v>
      </c>
      <c r="AI93" s="9">
        <f t="shared" si="141"/>
        <v>0</v>
      </c>
      <c r="AJ93" s="9">
        <f t="shared" si="141"/>
        <v>0</v>
      </c>
      <c r="AK93" s="9">
        <f t="shared" si="141"/>
        <v>0</v>
      </c>
      <c r="AL93" s="9">
        <f t="shared" si="141"/>
        <v>0</v>
      </c>
      <c r="AM93" s="27">
        <f t="shared" si="142"/>
        <v>0</v>
      </c>
      <c r="AN93" s="27">
        <f t="shared" si="142"/>
        <v>0</v>
      </c>
      <c r="AO93" s="27">
        <f t="shared" si="142"/>
        <v>0</v>
      </c>
      <c r="AP93" s="27">
        <f t="shared" si="142"/>
        <v>0</v>
      </c>
      <c r="AQ93" s="27">
        <f t="shared" si="142"/>
        <v>0</v>
      </c>
      <c r="AR93" s="19">
        <v>1926</v>
      </c>
      <c r="AS93" s="27">
        <f t="shared" si="183"/>
        <v>11610.774915373862</v>
      </c>
      <c r="AT93" s="27">
        <f t="shared" si="183"/>
        <v>11999.980364842431</v>
      </c>
      <c r="AU93" s="27">
        <f t="shared" si="183"/>
        <v>10824.242399111903</v>
      </c>
      <c r="AV93" s="27">
        <f t="shared" si="183"/>
        <v>9487.1824740754837</v>
      </c>
      <c r="AW93" s="27">
        <f t="shared" si="183"/>
        <v>6423.8571745340705</v>
      </c>
      <c r="AX93" s="157">
        <f t="shared" si="143"/>
        <v>50346.037327937753</v>
      </c>
      <c r="AY93" s="27">
        <f t="shared" si="144"/>
        <v>0</v>
      </c>
      <c r="AZ93" s="27">
        <f t="shared" si="144"/>
        <v>0</v>
      </c>
      <c r="BA93" s="27">
        <f t="shared" si="144"/>
        <v>0</v>
      </c>
      <c r="BB93" s="27">
        <f t="shared" si="144"/>
        <v>0</v>
      </c>
      <c r="BC93" s="27">
        <f t="shared" si="144"/>
        <v>0</v>
      </c>
      <c r="BD93" s="27">
        <f t="shared" si="145"/>
        <v>1258.0168571342731</v>
      </c>
      <c r="BE93" s="27">
        <f t="shared" si="145"/>
        <v>1563.3159391113929</v>
      </c>
      <c r="BF93" s="27">
        <f t="shared" si="145"/>
        <v>1561.2763179589438</v>
      </c>
      <c r="BG93" s="27">
        <f t="shared" si="145"/>
        <v>1688.8063142278677</v>
      </c>
      <c r="BH93" s="27">
        <f t="shared" si="145"/>
        <v>4663.43274235234</v>
      </c>
      <c r="BI93" s="4"/>
      <c r="BJ93" s="7">
        <f t="shared" si="119"/>
        <v>0</v>
      </c>
      <c r="BK93" s="7">
        <f t="shared" si="120"/>
        <v>0</v>
      </c>
      <c r="BL93" s="7">
        <f t="shared" si="121"/>
        <v>0</v>
      </c>
      <c r="BM93" s="7">
        <f t="shared" si="122"/>
        <v>0</v>
      </c>
      <c r="BN93" s="7">
        <f t="shared" si="123"/>
        <v>0</v>
      </c>
      <c r="BO93" s="71">
        <f t="shared" si="146"/>
        <v>0</v>
      </c>
      <c r="BP93" s="7">
        <f t="shared" si="124"/>
        <v>0</v>
      </c>
      <c r="BQ93" s="7">
        <f t="shared" si="125"/>
        <v>0</v>
      </c>
      <c r="BR93" s="7">
        <f t="shared" si="126"/>
        <v>0</v>
      </c>
      <c r="BS93" s="7">
        <f t="shared" si="127"/>
        <v>0</v>
      </c>
      <c r="BT93" s="7">
        <f t="shared" si="128"/>
        <v>0</v>
      </c>
      <c r="BU93" s="7">
        <f t="shared" si="129"/>
        <v>0</v>
      </c>
      <c r="BV93" s="7">
        <f t="shared" si="130"/>
        <v>0</v>
      </c>
      <c r="BW93" s="7">
        <f t="shared" si="131"/>
        <v>0</v>
      </c>
      <c r="BX93" s="7">
        <f t="shared" si="132"/>
        <v>0</v>
      </c>
      <c r="BY93" s="7">
        <f t="shared" si="133"/>
        <v>0</v>
      </c>
      <c r="BZ93" s="180"/>
      <c r="CA93" s="7">
        <f t="shared" si="147"/>
        <v>0.44362472074565018</v>
      </c>
      <c r="CB93" s="7">
        <f t="shared" si="148"/>
        <v>0.45849549036194492</v>
      </c>
      <c r="CC93" s="7">
        <f t="shared" si="149"/>
        <v>0.41357287059548725</v>
      </c>
      <c r="CD93" s="7">
        <f t="shared" si="150"/>
        <v>0.36248645817360092</v>
      </c>
      <c r="CE93" s="7">
        <f t="shared" si="151"/>
        <v>0.2454428637135333</v>
      </c>
      <c r="CF93" s="71">
        <f t="shared" si="134"/>
        <v>0</v>
      </c>
      <c r="CG93" s="174">
        <f t="shared" si="152"/>
        <v>0</v>
      </c>
      <c r="CH93" s="174">
        <f t="shared" si="153"/>
        <v>0</v>
      </c>
      <c r="CI93" s="174">
        <f t="shared" si="154"/>
        <v>0</v>
      </c>
      <c r="CJ93" s="174">
        <f t="shared" si="155"/>
        <v>0</v>
      </c>
      <c r="CK93" s="174">
        <f t="shared" si="156"/>
        <v>0</v>
      </c>
      <c r="CL93" s="71">
        <f t="shared" si="157"/>
        <v>0</v>
      </c>
      <c r="CM93" s="7">
        <f t="shared" si="158"/>
        <v>4.8066333298783286E-2</v>
      </c>
      <c r="CN93" s="7">
        <f t="shared" si="159"/>
        <v>5.9731206743764892E-2</v>
      </c>
      <c r="CO93" s="7">
        <f t="shared" si="160"/>
        <v>5.9653276857880695E-2</v>
      </c>
      <c r="CP93" s="7">
        <f t="shared" si="161"/>
        <v>6.4525945512113533E-2</v>
      </c>
      <c r="CQ93" s="7">
        <f t="shared" si="162"/>
        <v>0.17818053171480014</v>
      </c>
      <c r="CR93" s="71">
        <f t="shared" si="163"/>
        <v>0</v>
      </c>
      <c r="CS93" s="7">
        <f t="shared" si="164"/>
        <v>1.9236224035902165</v>
      </c>
      <c r="CT93" s="7">
        <f t="shared" si="165"/>
        <v>0</v>
      </c>
      <c r="CU93" s="7">
        <f t="shared" si="166"/>
        <v>0.41015729412734253</v>
      </c>
      <c r="CV93" s="93">
        <f t="shared" si="167"/>
        <v>0</v>
      </c>
      <c r="CW93" s="71">
        <f t="shared" si="168"/>
        <v>0</v>
      </c>
      <c r="CX93" s="16">
        <v>1926</v>
      </c>
      <c r="CY93" s="7">
        <f t="shared" si="169"/>
        <v>1.9236224035902165</v>
      </c>
      <c r="CZ93" s="7">
        <f t="shared" si="170"/>
        <v>1.9236224035902165</v>
      </c>
      <c r="DA93" s="7">
        <f t="shared" si="171"/>
        <v>2.3337796977175591</v>
      </c>
      <c r="DB93" s="92">
        <f t="shared" si="172"/>
        <v>2.3337796977175591</v>
      </c>
      <c r="DC93" s="93">
        <f t="shared" si="135"/>
        <v>0</v>
      </c>
      <c r="DD93" s="7">
        <f t="shared" si="173"/>
        <v>0.49169105404443347</v>
      </c>
      <c r="DE93" s="7">
        <f t="shared" si="174"/>
        <v>0.51822669710570979</v>
      </c>
      <c r="DF93" s="7">
        <f t="shared" si="175"/>
        <v>0.47322614745336794</v>
      </c>
      <c r="DG93" s="7">
        <f t="shared" si="176"/>
        <v>0.42701240368571447</v>
      </c>
      <c r="DH93" s="7">
        <f t="shared" si="177"/>
        <v>0.42362339542833344</v>
      </c>
      <c r="DI93" s="71">
        <f t="shared" si="178"/>
        <v>0</v>
      </c>
      <c r="DJ93" s="16">
        <v>1926</v>
      </c>
      <c r="DK93" s="23">
        <f t="shared" si="179"/>
        <v>0.89518171746855468</v>
      </c>
      <c r="DL93" s="23">
        <f t="shared" si="180"/>
        <v>0.96244612050762091</v>
      </c>
      <c r="DM93" s="23">
        <f t="shared" si="181"/>
        <v>0.59346944919314903</v>
      </c>
      <c r="DN93" s="23">
        <f t="shared" si="182"/>
        <v>0.93225839601622884</v>
      </c>
    </row>
    <row r="94" spans="1:118" ht="16" thickBot="1">
      <c r="A94" s="16">
        <v>1927</v>
      </c>
      <c r="B94" s="9">
        <v>51952.647957187684</v>
      </c>
      <c r="C94" s="9">
        <v>0</v>
      </c>
      <c r="D94" s="9">
        <v>0</v>
      </c>
      <c r="E94" s="9">
        <v>0</v>
      </c>
      <c r="F94" s="9">
        <v>0</v>
      </c>
      <c r="G94" s="9">
        <v>44680.228920278743</v>
      </c>
      <c r="H94" s="9">
        <v>0</v>
      </c>
      <c r="I94" s="9">
        <v>7272.4190369089383</v>
      </c>
      <c r="J94" s="9">
        <v>2569778.0306634954</v>
      </c>
      <c r="K94" s="9">
        <v>4081406</v>
      </c>
      <c r="L94" s="9">
        <f t="shared" si="136"/>
        <v>629630.58089871379</v>
      </c>
      <c r="M94" s="40">
        <v>544.91</v>
      </c>
      <c r="N94" s="40">
        <f t="shared" si="137"/>
        <v>559.83337930153277</v>
      </c>
      <c r="O94" s="27">
        <f t="shared" si="138"/>
        <v>12729.10559674477</v>
      </c>
      <c r="P94" s="27">
        <f t="shared" si="111"/>
        <v>2.0216784226991753</v>
      </c>
      <c r="Q94" s="19">
        <v>1927</v>
      </c>
      <c r="R94" s="7">
        <f t="shared" si="112"/>
        <v>2.0216784226991753</v>
      </c>
      <c r="S94" s="7">
        <f t="shared" si="113"/>
        <v>0</v>
      </c>
      <c r="T94" s="7">
        <f t="shared" si="114"/>
        <v>0</v>
      </c>
      <c r="U94" s="7">
        <f t="shared" si="115"/>
        <v>0</v>
      </c>
      <c r="V94" s="7">
        <v>0</v>
      </c>
      <c r="W94" s="7"/>
      <c r="X94" s="7">
        <f t="shared" si="116"/>
        <v>1.7386804769570965</v>
      </c>
      <c r="Y94" s="7">
        <f t="shared" si="117"/>
        <v>0</v>
      </c>
      <c r="Z94" s="172">
        <f t="shared" si="118"/>
        <v>0.2829979457420787</v>
      </c>
      <c r="AA94" s="71">
        <f t="shared" si="139"/>
        <v>0</v>
      </c>
      <c r="AB94" s="16">
        <v>1927</v>
      </c>
      <c r="AC94" s="9">
        <f t="shared" si="140"/>
        <v>0</v>
      </c>
      <c r="AD94" s="9">
        <f t="shared" si="140"/>
        <v>0</v>
      </c>
      <c r="AE94" s="9">
        <f t="shared" si="140"/>
        <v>0</v>
      </c>
      <c r="AF94" s="9">
        <f t="shared" si="140"/>
        <v>0</v>
      </c>
      <c r="AG94" s="9">
        <f t="shared" si="140"/>
        <v>0</v>
      </c>
      <c r="AH94" s="9">
        <f t="shared" si="141"/>
        <v>0</v>
      </c>
      <c r="AI94" s="9">
        <f t="shared" si="141"/>
        <v>0</v>
      </c>
      <c r="AJ94" s="9">
        <f t="shared" si="141"/>
        <v>0</v>
      </c>
      <c r="AK94" s="9">
        <f t="shared" si="141"/>
        <v>0</v>
      </c>
      <c r="AL94" s="9">
        <f t="shared" si="141"/>
        <v>0</v>
      </c>
      <c r="AM94" s="27">
        <f t="shared" si="142"/>
        <v>0</v>
      </c>
      <c r="AN94" s="27">
        <f t="shared" si="142"/>
        <v>0</v>
      </c>
      <c r="AO94" s="27">
        <f t="shared" si="142"/>
        <v>0</v>
      </c>
      <c r="AP94" s="27">
        <f t="shared" si="142"/>
        <v>0</v>
      </c>
      <c r="AQ94" s="27">
        <f t="shared" si="142"/>
        <v>0</v>
      </c>
      <c r="AR94" s="19">
        <v>1927</v>
      </c>
      <c r="AS94" s="27">
        <f t="shared" si="183"/>
        <v>10304.129355437079</v>
      </c>
      <c r="AT94" s="27">
        <f t="shared" si="183"/>
        <v>10649.534664419078</v>
      </c>
      <c r="AU94" s="27">
        <f t="shared" si="183"/>
        <v>9606.1111052435081</v>
      </c>
      <c r="AV94" s="27">
        <f t="shared" si="183"/>
        <v>8419.5203286620272</v>
      </c>
      <c r="AW94" s="27">
        <f t="shared" si="183"/>
        <v>5700.9334665170572</v>
      </c>
      <c r="AX94" s="157">
        <f t="shared" si="143"/>
        <v>44680.228920278751</v>
      </c>
      <c r="AY94" s="27">
        <f t="shared" si="144"/>
        <v>0</v>
      </c>
      <c r="AZ94" s="27">
        <f t="shared" si="144"/>
        <v>0</v>
      </c>
      <c r="BA94" s="27">
        <f t="shared" si="144"/>
        <v>0</v>
      </c>
      <c r="BB94" s="27">
        <f t="shared" si="144"/>
        <v>0</v>
      </c>
      <c r="BC94" s="27">
        <f t="shared" si="144"/>
        <v>0</v>
      </c>
      <c r="BD94" s="27">
        <f t="shared" si="145"/>
        <v>852.25478693535854</v>
      </c>
      <c r="BE94" s="27">
        <f t="shared" si="145"/>
        <v>1059.0823843450487</v>
      </c>
      <c r="BF94" s="27">
        <f t="shared" si="145"/>
        <v>1057.700624728036</v>
      </c>
      <c r="BG94" s="27">
        <f t="shared" si="145"/>
        <v>1144.0969628865141</v>
      </c>
      <c r="BH94" s="27">
        <f t="shared" si="145"/>
        <v>3159.2842780139804</v>
      </c>
      <c r="BI94" s="4"/>
      <c r="BJ94" s="7">
        <f t="shared" si="119"/>
        <v>0</v>
      </c>
      <c r="BK94" s="7">
        <f t="shared" si="120"/>
        <v>0</v>
      </c>
      <c r="BL94" s="7">
        <f t="shared" si="121"/>
        <v>0</v>
      </c>
      <c r="BM94" s="7">
        <f t="shared" si="122"/>
        <v>0</v>
      </c>
      <c r="BN94" s="7">
        <f t="shared" si="123"/>
        <v>0</v>
      </c>
      <c r="BO94" s="71">
        <f t="shared" si="146"/>
        <v>0</v>
      </c>
      <c r="BP94" s="7">
        <f t="shared" si="124"/>
        <v>0</v>
      </c>
      <c r="BQ94" s="7">
        <f t="shared" si="125"/>
        <v>0</v>
      </c>
      <c r="BR94" s="7">
        <f t="shared" si="126"/>
        <v>0</v>
      </c>
      <c r="BS94" s="7">
        <f t="shared" si="127"/>
        <v>0</v>
      </c>
      <c r="BT94" s="7">
        <f t="shared" si="128"/>
        <v>0</v>
      </c>
      <c r="BU94" s="7">
        <f t="shared" si="129"/>
        <v>0</v>
      </c>
      <c r="BV94" s="7">
        <f t="shared" si="130"/>
        <v>0</v>
      </c>
      <c r="BW94" s="7">
        <f t="shared" si="131"/>
        <v>0</v>
      </c>
      <c r="BX94" s="7">
        <f t="shared" si="132"/>
        <v>0</v>
      </c>
      <c r="BY94" s="7">
        <f t="shared" si="133"/>
        <v>0</v>
      </c>
      <c r="BZ94" s="180"/>
      <c r="CA94" s="7">
        <f t="shared" si="147"/>
        <v>0.40097351726431552</v>
      </c>
      <c r="CB94" s="7">
        <f t="shared" si="148"/>
        <v>0.41441457345128968</v>
      </c>
      <c r="CC94" s="7">
        <f t="shared" si="149"/>
        <v>0.37381092804981642</v>
      </c>
      <c r="CD94" s="7">
        <f t="shared" si="150"/>
        <v>0.32763609261957061</v>
      </c>
      <c r="CE94" s="7">
        <f t="shared" si="151"/>
        <v>0.22184536557210441</v>
      </c>
      <c r="CF94" s="71">
        <f t="shared" si="134"/>
        <v>0</v>
      </c>
      <c r="CG94" s="174">
        <f t="shared" si="152"/>
        <v>0</v>
      </c>
      <c r="CH94" s="174">
        <f t="shared" si="153"/>
        <v>0</v>
      </c>
      <c r="CI94" s="174">
        <f t="shared" si="154"/>
        <v>0</v>
      </c>
      <c r="CJ94" s="174">
        <f t="shared" si="155"/>
        <v>0</v>
      </c>
      <c r="CK94" s="174">
        <f t="shared" si="156"/>
        <v>0</v>
      </c>
      <c r="CL94" s="71">
        <f t="shared" si="157"/>
        <v>0</v>
      </c>
      <c r="CM94" s="7">
        <f t="shared" si="158"/>
        <v>3.3164529261514211E-2</v>
      </c>
      <c r="CN94" s="7">
        <f t="shared" si="159"/>
        <v>4.1212990838418923E-2</v>
      </c>
      <c r="CO94" s="7">
        <f t="shared" si="160"/>
        <v>4.1159221228727935E-2</v>
      </c>
      <c r="CP94" s="7">
        <f t="shared" si="161"/>
        <v>4.4521236824143821E-2</v>
      </c>
      <c r="CQ94" s="7">
        <f t="shared" si="162"/>
        <v>0.12293996758927382</v>
      </c>
      <c r="CR94" s="71">
        <f t="shared" si="163"/>
        <v>0</v>
      </c>
      <c r="CS94" s="7">
        <f t="shared" si="164"/>
        <v>1.7386804769570967</v>
      </c>
      <c r="CT94" s="70">
        <f t="shared" si="165"/>
        <v>0</v>
      </c>
      <c r="CU94" s="7">
        <f t="shared" si="166"/>
        <v>0.2829979457420787</v>
      </c>
      <c r="CV94" s="93">
        <f t="shared" si="167"/>
        <v>0</v>
      </c>
      <c r="CW94" s="71">
        <f t="shared" si="168"/>
        <v>0</v>
      </c>
      <c r="CX94" s="16">
        <v>1927</v>
      </c>
      <c r="CY94" s="7">
        <f t="shared" si="169"/>
        <v>1.7386804769570967</v>
      </c>
      <c r="CZ94" s="7">
        <f t="shared" si="170"/>
        <v>1.7386804769570967</v>
      </c>
      <c r="DA94" s="7">
        <f t="shared" si="171"/>
        <v>2.0216784226991753</v>
      </c>
      <c r="DB94" s="92">
        <f t="shared" si="172"/>
        <v>2.0216784226991753</v>
      </c>
      <c r="DC94" s="93">
        <f t="shared" si="135"/>
        <v>0</v>
      </c>
      <c r="DD94" s="7">
        <f t="shared" si="173"/>
        <v>0.43413804652582971</v>
      </c>
      <c r="DE94" s="7">
        <f t="shared" si="174"/>
        <v>0.45562756428970863</v>
      </c>
      <c r="DF94" s="7">
        <f t="shared" si="175"/>
        <v>0.41497014927854436</v>
      </c>
      <c r="DG94" s="7">
        <f t="shared" si="176"/>
        <v>0.37215732944371444</v>
      </c>
      <c r="DH94" s="7">
        <f t="shared" si="177"/>
        <v>0.34478533316137822</v>
      </c>
      <c r="DI94" s="71">
        <f t="shared" si="178"/>
        <v>0</v>
      </c>
      <c r="DJ94" s="16">
        <v>1927</v>
      </c>
      <c r="DK94" s="23">
        <f t="shared" si="179"/>
        <v>0.83086779557713364</v>
      </c>
      <c r="DL94" s="23">
        <f t="shared" si="180"/>
        <v>0.95584838186683796</v>
      </c>
      <c r="DM94" s="23">
        <f t="shared" si="181"/>
        <v>0.59346944919314903</v>
      </c>
      <c r="DN94" s="23">
        <f t="shared" si="182"/>
        <v>0.93225839601622884</v>
      </c>
    </row>
    <row r="95" spans="1:118">
      <c r="A95" s="16">
        <v>1928</v>
      </c>
      <c r="B95" s="9">
        <v>55701.860246824377</v>
      </c>
      <c r="C95" s="9">
        <v>11695.43819689522</v>
      </c>
      <c r="D95" s="9">
        <v>0</v>
      </c>
      <c r="E95" s="9">
        <v>0</v>
      </c>
      <c r="F95" s="9">
        <v>0</v>
      </c>
      <c r="G95" s="9">
        <v>44006.42204992917</v>
      </c>
      <c r="H95" s="9">
        <v>0</v>
      </c>
      <c r="I95" s="9">
        <v>0</v>
      </c>
      <c r="J95" s="9">
        <v>3147860.5551848365</v>
      </c>
      <c r="K95" s="9">
        <v>4140494</v>
      </c>
      <c r="L95" s="9">
        <f t="shared" si="136"/>
        <v>760262.07384549675</v>
      </c>
      <c r="M95" s="40">
        <v>658.85199999999998</v>
      </c>
      <c r="N95" s="40">
        <f t="shared" si="137"/>
        <v>676.89589403676484</v>
      </c>
      <c r="O95" s="27">
        <f t="shared" si="138"/>
        <v>13452.950359745571</v>
      </c>
      <c r="P95" s="27">
        <f t="shared" si="111"/>
        <v>1.7695148584354516</v>
      </c>
      <c r="Q95" s="19">
        <v>1928</v>
      </c>
      <c r="R95" s="7">
        <f t="shared" si="112"/>
        <v>1.7695148584354516</v>
      </c>
      <c r="S95" s="7">
        <f t="shared" si="113"/>
        <v>0.37153609544843658</v>
      </c>
      <c r="T95" s="7">
        <f t="shared" si="114"/>
        <v>0</v>
      </c>
      <c r="U95" s="7">
        <f t="shared" si="115"/>
        <v>0</v>
      </c>
      <c r="V95" s="7">
        <v>0</v>
      </c>
      <c r="W95" s="7"/>
      <c r="X95" s="7">
        <f t="shared" si="116"/>
        <v>1.3979787629870155</v>
      </c>
      <c r="Y95" s="7">
        <f t="shared" si="117"/>
        <v>0</v>
      </c>
      <c r="Z95" s="7">
        <f t="shared" si="118"/>
        <v>0</v>
      </c>
      <c r="AA95" s="71">
        <f t="shared" si="139"/>
        <v>0</v>
      </c>
      <c r="AB95" s="16">
        <v>1928</v>
      </c>
      <c r="AC95" s="9">
        <f t="shared" si="140"/>
        <v>3625.5858410375181</v>
      </c>
      <c r="AD95" s="9">
        <f t="shared" si="140"/>
        <v>2923.8595492238051</v>
      </c>
      <c r="AE95" s="9">
        <f t="shared" si="140"/>
        <v>2572.9964033169485</v>
      </c>
      <c r="AF95" s="9">
        <f t="shared" si="140"/>
        <v>1520.4069655963788</v>
      </c>
      <c r="AG95" s="9">
        <f t="shared" si="140"/>
        <v>1052.5894377205698</v>
      </c>
      <c r="AH95" s="9">
        <f t="shared" si="141"/>
        <v>0</v>
      </c>
      <c r="AI95" s="9">
        <f t="shared" si="141"/>
        <v>0</v>
      </c>
      <c r="AJ95" s="9">
        <f t="shared" si="141"/>
        <v>0</v>
      </c>
      <c r="AK95" s="9">
        <f t="shared" si="141"/>
        <v>0</v>
      </c>
      <c r="AL95" s="9">
        <f t="shared" si="141"/>
        <v>0</v>
      </c>
      <c r="AM95" s="27">
        <f t="shared" si="142"/>
        <v>0</v>
      </c>
      <c r="AN95" s="27">
        <f t="shared" si="142"/>
        <v>0</v>
      </c>
      <c r="AO95" s="27">
        <f t="shared" si="142"/>
        <v>0</v>
      </c>
      <c r="AP95" s="27">
        <f t="shared" si="142"/>
        <v>0</v>
      </c>
      <c r="AQ95" s="27">
        <f t="shared" si="142"/>
        <v>0</v>
      </c>
      <c r="AR95" s="19">
        <v>1928</v>
      </c>
      <c r="AS95" s="27">
        <f t="shared" si="183"/>
        <v>10148.736392588738</v>
      </c>
      <c r="AT95" s="27">
        <f t="shared" si="183"/>
        <v>10488.93276518273</v>
      </c>
      <c r="AU95" s="27">
        <f t="shared" si="183"/>
        <v>9461.2447109463046</v>
      </c>
      <c r="AV95" s="27">
        <f t="shared" si="183"/>
        <v>8292.5484939245016</v>
      </c>
      <c r="AW95" s="27">
        <f t="shared" si="183"/>
        <v>5614.9596872868979</v>
      </c>
      <c r="AX95" s="157">
        <f t="shared" si="143"/>
        <v>44006.42204992917</v>
      </c>
      <c r="AY95" s="27">
        <f t="shared" si="144"/>
        <v>0</v>
      </c>
      <c r="AZ95" s="27">
        <f t="shared" si="144"/>
        <v>0</v>
      </c>
      <c r="BA95" s="27">
        <f t="shared" si="144"/>
        <v>0</v>
      </c>
      <c r="BB95" s="27">
        <f t="shared" si="144"/>
        <v>0</v>
      </c>
      <c r="BC95" s="27">
        <f t="shared" si="144"/>
        <v>0</v>
      </c>
      <c r="BD95" s="27">
        <f t="shared" si="145"/>
        <v>0</v>
      </c>
      <c r="BE95" s="27">
        <f t="shared" si="145"/>
        <v>0</v>
      </c>
      <c r="BF95" s="27">
        <f t="shared" si="145"/>
        <v>0</v>
      </c>
      <c r="BG95" s="27">
        <f t="shared" si="145"/>
        <v>0</v>
      </c>
      <c r="BH95" s="27">
        <f t="shared" si="145"/>
        <v>0</v>
      </c>
      <c r="BI95" s="4"/>
      <c r="BJ95" s="7">
        <f t="shared" si="119"/>
        <v>0.11517618958901533</v>
      </c>
      <c r="BK95" s="7">
        <f t="shared" si="120"/>
        <v>9.2884023862109144E-2</v>
      </c>
      <c r="BL95" s="7">
        <f t="shared" si="121"/>
        <v>8.1737940998656056E-2</v>
      </c>
      <c r="BM95" s="7">
        <f t="shared" si="122"/>
        <v>4.8299692408296763E-2</v>
      </c>
      <c r="BN95" s="7">
        <f t="shared" si="123"/>
        <v>3.3438248590359293E-2</v>
      </c>
      <c r="BO95" s="71">
        <f t="shared" si="146"/>
        <v>0</v>
      </c>
      <c r="BP95" s="7">
        <f t="shared" si="124"/>
        <v>0</v>
      </c>
      <c r="BQ95" s="7">
        <f t="shared" si="125"/>
        <v>0</v>
      </c>
      <c r="BR95" s="7">
        <f t="shared" si="126"/>
        <v>0</v>
      </c>
      <c r="BS95" s="7">
        <f t="shared" si="127"/>
        <v>0</v>
      </c>
      <c r="BT95" s="7">
        <f t="shared" si="128"/>
        <v>0</v>
      </c>
      <c r="BU95" s="7">
        <f t="shared" si="129"/>
        <v>0</v>
      </c>
      <c r="BV95" s="7">
        <f t="shared" si="130"/>
        <v>0</v>
      </c>
      <c r="BW95" s="7">
        <f t="shared" si="131"/>
        <v>0</v>
      </c>
      <c r="BX95" s="7">
        <f t="shared" si="132"/>
        <v>0</v>
      </c>
      <c r="BY95" s="7">
        <f t="shared" si="133"/>
        <v>0</v>
      </c>
      <c r="BZ95" s="180"/>
      <c r="CA95" s="7">
        <f t="shared" si="147"/>
        <v>0.32240107891287528</v>
      </c>
      <c r="CB95" s="7">
        <f t="shared" si="148"/>
        <v>0.33320830390362827</v>
      </c>
      <c r="CC95" s="7">
        <f t="shared" si="149"/>
        <v>0.30056111270121866</v>
      </c>
      <c r="CD95" s="7">
        <f t="shared" si="150"/>
        <v>0.26343442946562096</v>
      </c>
      <c r="CE95" s="7">
        <f t="shared" si="151"/>
        <v>0.17837383800367226</v>
      </c>
      <c r="CF95" s="71">
        <f t="shared" si="134"/>
        <v>0</v>
      </c>
      <c r="CG95" s="174">
        <f t="shared" si="152"/>
        <v>0</v>
      </c>
      <c r="CH95" s="174">
        <f t="shared" si="153"/>
        <v>0</v>
      </c>
      <c r="CI95" s="174">
        <f t="shared" si="154"/>
        <v>0</v>
      </c>
      <c r="CJ95" s="174">
        <f t="shared" si="155"/>
        <v>0</v>
      </c>
      <c r="CK95" s="174">
        <f t="shared" si="156"/>
        <v>0</v>
      </c>
      <c r="CL95" s="71">
        <f t="shared" si="157"/>
        <v>0</v>
      </c>
      <c r="CM95" s="7">
        <f t="shared" si="158"/>
        <v>0</v>
      </c>
      <c r="CN95" s="7">
        <f t="shared" si="159"/>
        <v>0</v>
      </c>
      <c r="CO95" s="7">
        <f t="shared" si="160"/>
        <v>0</v>
      </c>
      <c r="CP95" s="7">
        <f t="shared" si="161"/>
        <v>0</v>
      </c>
      <c r="CQ95" s="7">
        <f t="shared" si="162"/>
        <v>0</v>
      </c>
      <c r="CR95" s="71">
        <f t="shared" si="163"/>
        <v>0</v>
      </c>
      <c r="CS95" s="7">
        <f t="shared" si="164"/>
        <v>1.3979787629870155</v>
      </c>
      <c r="CT95" s="7">
        <f t="shared" si="165"/>
        <v>0.37153609544843658</v>
      </c>
      <c r="CU95" s="7">
        <f t="shared" si="166"/>
        <v>0</v>
      </c>
      <c r="CV95" s="93">
        <f t="shared" si="167"/>
        <v>0</v>
      </c>
      <c r="CW95" s="71">
        <f t="shared" si="168"/>
        <v>0</v>
      </c>
      <c r="CX95" s="16">
        <v>1928</v>
      </c>
      <c r="CY95" s="7">
        <f t="shared" si="169"/>
        <v>1.3979787629870155</v>
      </c>
      <c r="CZ95" s="7">
        <f t="shared" si="170"/>
        <v>1.7695148584354521</v>
      </c>
      <c r="DA95" s="7">
        <f t="shared" si="171"/>
        <v>1.7695148584354521</v>
      </c>
      <c r="DB95" s="92">
        <f t="shared" si="172"/>
        <v>1.7695148584354516</v>
      </c>
      <c r="DC95" s="93">
        <f t="shared" si="135"/>
        <v>0</v>
      </c>
      <c r="DD95" s="7">
        <f t="shared" si="173"/>
        <v>0.4375772685018906</v>
      </c>
      <c r="DE95" s="7">
        <f t="shared" si="174"/>
        <v>0.42609232776573741</v>
      </c>
      <c r="DF95" s="7">
        <f t="shared" si="175"/>
        <v>0.38229905369987471</v>
      </c>
      <c r="DG95" s="7">
        <f t="shared" si="176"/>
        <v>0.31173412187391769</v>
      </c>
      <c r="DH95" s="7">
        <f t="shared" si="177"/>
        <v>0.21181208659403156</v>
      </c>
      <c r="DI95" s="71">
        <f t="shared" si="178"/>
        <v>0</v>
      </c>
      <c r="DJ95" s="16">
        <v>1928</v>
      </c>
      <c r="DK95" s="23">
        <f t="shared" si="179"/>
        <v>0.55404815822619169</v>
      </c>
      <c r="DL95" s="23">
        <f t="shared" si="180"/>
        <v>0.87367210597737655</v>
      </c>
      <c r="DM95" s="23">
        <f t="shared" si="181"/>
        <v>0.59346944919314915</v>
      </c>
      <c r="DN95" s="23">
        <f t="shared" si="182"/>
        <v>0.93225839601622862</v>
      </c>
    </row>
    <row r="96" spans="1:118">
      <c r="A96" s="16">
        <v>1929</v>
      </c>
      <c r="B96" s="9">
        <v>63202.365287387322</v>
      </c>
      <c r="C96" s="9">
        <v>12696.936403577745</v>
      </c>
      <c r="D96" s="9">
        <v>0</v>
      </c>
      <c r="E96" s="9">
        <v>0</v>
      </c>
      <c r="F96" s="9">
        <v>0</v>
      </c>
      <c r="G96" s="9">
        <v>50505.428883809574</v>
      </c>
      <c r="H96" s="9">
        <v>0</v>
      </c>
      <c r="I96" s="9">
        <v>0</v>
      </c>
      <c r="J96" s="9">
        <v>3312529.36925497</v>
      </c>
      <c r="K96" s="9">
        <v>4201905</v>
      </c>
      <c r="L96" s="9">
        <f t="shared" si="136"/>
        <v>788339.90041539969</v>
      </c>
      <c r="M96" s="40">
        <v>684.30100000000004</v>
      </c>
      <c r="N96" s="40">
        <f t="shared" si="137"/>
        <v>703.04186248998599</v>
      </c>
      <c r="O96" s="27">
        <f t="shared" si="138"/>
        <v>15041.359880194179</v>
      </c>
      <c r="P96" s="27">
        <f t="shared" si="111"/>
        <v>1.9079790166993249</v>
      </c>
      <c r="Q96" s="19">
        <v>1929</v>
      </c>
      <c r="R96" s="7">
        <f t="shared" si="112"/>
        <v>1.9079790166993249</v>
      </c>
      <c r="S96" s="7">
        <f t="shared" si="113"/>
        <v>0.38330034207163716</v>
      </c>
      <c r="T96" s="7">
        <f t="shared" si="114"/>
        <v>0</v>
      </c>
      <c r="U96" s="7">
        <f t="shared" si="115"/>
        <v>0</v>
      </c>
      <c r="V96" s="7">
        <v>0</v>
      </c>
      <c r="W96" s="7"/>
      <c r="X96" s="7">
        <f t="shared" si="116"/>
        <v>1.5246786746276877</v>
      </c>
      <c r="Y96" s="7">
        <f t="shared" si="117"/>
        <v>0</v>
      </c>
      <c r="Z96" s="7">
        <f t="shared" si="118"/>
        <v>0</v>
      </c>
      <c r="AA96" s="71">
        <f t="shared" si="139"/>
        <v>0</v>
      </c>
      <c r="AB96" s="16">
        <v>1929</v>
      </c>
      <c r="AC96" s="9">
        <f t="shared" si="140"/>
        <v>3936.050285109101</v>
      </c>
      <c r="AD96" s="9">
        <f t="shared" si="140"/>
        <v>3174.2341008944363</v>
      </c>
      <c r="AE96" s="9">
        <f t="shared" si="140"/>
        <v>2793.326008787104</v>
      </c>
      <c r="AF96" s="9">
        <f t="shared" si="140"/>
        <v>1650.601732465107</v>
      </c>
      <c r="AG96" s="9">
        <f t="shared" si="140"/>
        <v>1142.724276321997</v>
      </c>
      <c r="AH96" s="9">
        <f t="shared" si="141"/>
        <v>0</v>
      </c>
      <c r="AI96" s="9">
        <f t="shared" si="141"/>
        <v>0</v>
      </c>
      <c r="AJ96" s="9">
        <f t="shared" si="141"/>
        <v>0</v>
      </c>
      <c r="AK96" s="9">
        <f t="shared" si="141"/>
        <v>0</v>
      </c>
      <c r="AL96" s="9">
        <f t="shared" si="141"/>
        <v>0</v>
      </c>
      <c r="AM96" s="27">
        <f t="shared" si="142"/>
        <v>0</v>
      </c>
      <c r="AN96" s="27">
        <f t="shared" si="142"/>
        <v>0</v>
      </c>
      <c r="AO96" s="27">
        <f t="shared" si="142"/>
        <v>0</v>
      </c>
      <c r="AP96" s="27">
        <f t="shared" si="142"/>
        <v>0</v>
      </c>
      <c r="AQ96" s="27">
        <f t="shared" si="142"/>
        <v>0</v>
      </c>
      <c r="AR96" s="19">
        <v>1929</v>
      </c>
      <c r="AS96" s="27">
        <f t="shared" si="183"/>
        <v>11647.53370666829</v>
      </c>
      <c r="AT96" s="27">
        <f t="shared" si="183"/>
        <v>12037.971349680522</v>
      </c>
      <c r="AU96" s="27">
        <f t="shared" si="183"/>
        <v>10858.511090923541</v>
      </c>
      <c r="AV96" s="27">
        <f t="shared" si="183"/>
        <v>9517.2181403491359</v>
      </c>
      <c r="AW96" s="27">
        <f t="shared" si="183"/>
        <v>6444.1945961880929</v>
      </c>
      <c r="AX96" s="157">
        <f t="shared" si="143"/>
        <v>50505.428883809582</v>
      </c>
      <c r="AY96" s="27">
        <f t="shared" si="144"/>
        <v>0</v>
      </c>
      <c r="AZ96" s="27">
        <f t="shared" si="144"/>
        <v>0</v>
      </c>
      <c r="BA96" s="27">
        <f t="shared" si="144"/>
        <v>0</v>
      </c>
      <c r="BB96" s="27">
        <f t="shared" si="144"/>
        <v>0</v>
      </c>
      <c r="BC96" s="27">
        <f t="shared" si="144"/>
        <v>0</v>
      </c>
      <c r="BD96" s="27">
        <f t="shared" si="145"/>
        <v>0</v>
      </c>
      <c r="BE96" s="27">
        <f t="shared" si="145"/>
        <v>0</v>
      </c>
      <c r="BF96" s="27">
        <f t="shared" si="145"/>
        <v>0</v>
      </c>
      <c r="BG96" s="27">
        <f t="shared" si="145"/>
        <v>0</v>
      </c>
      <c r="BH96" s="27">
        <f t="shared" si="145"/>
        <v>0</v>
      </c>
      <c r="BI96" s="4"/>
      <c r="BJ96" s="7">
        <f t="shared" si="119"/>
        <v>0.11882310604220753</v>
      </c>
      <c r="BK96" s="7">
        <f t="shared" si="120"/>
        <v>9.5825085517909289E-2</v>
      </c>
      <c r="BL96" s="7">
        <f t="shared" si="121"/>
        <v>8.4326075255760177E-2</v>
      </c>
      <c r="BM96" s="7">
        <f t="shared" si="122"/>
        <v>4.9829044469312835E-2</v>
      </c>
      <c r="BN96" s="7">
        <f t="shared" si="123"/>
        <v>3.4497030786447343E-2</v>
      </c>
      <c r="BO96" s="71">
        <f t="shared" si="146"/>
        <v>0</v>
      </c>
      <c r="BP96" s="7">
        <f t="shared" si="124"/>
        <v>0</v>
      </c>
      <c r="BQ96" s="7">
        <f t="shared" si="125"/>
        <v>0</v>
      </c>
      <c r="BR96" s="7">
        <f t="shared" si="126"/>
        <v>0</v>
      </c>
      <c r="BS96" s="7">
        <f t="shared" si="127"/>
        <v>0</v>
      </c>
      <c r="BT96" s="7">
        <f t="shared" si="128"/>
        <v>0</v>
      </c>
      <c r="BU96" s="7">
        <f t="shared" si="129"/>
        <v>0</v>
      </c>
      <c r="BV96" s="7">
        <f t="shared" si="130"/>
        <v>0</v>
      </c>
      <c r="BW96" s="7">
        <f t="shared" si="131"/>
        <v>0</v>
      </c>
      <c r="BX96" s="7">
        <f t="shared" si="132"/>
        <v>0</v>
      </c>
      <c r="BY96" s="7">
        <f t="shared" si="133"/>
        <v>0</v>
      </c>
      <c r="BZ96" s="180"/>
      <c r="CA96" s="7">
        <f t="shared" si="147"/>
        <v>0.35162054153463906</v>
      </c>
      <c r="CB96" s="7">
        <f t="shared" si="148"/>
        <v>0.36340723380176443</v>
      </c>
      <c r="CC96" s="7">
        <f t="shared" si="149"/>
        <v>0.3278012020574404</v>
      </c>
      <c r="CD96" s="7">
        <f t="shared" si="150"/>
        <v>0.28730969840396248</v>
      </c>
      <c r="CE96" s="7">
        <f t="shared" si="151"/>
        <v>0.19453999882988129</v>
      </c>
      <c r="CF96" s="71">
        <f t="shared" si="134"/>
        <v>0</v>
      </c>
      <c r="CG96" s="174">
        <f t="shared" si="152"/>
        <v>0</v>
      </c>
      <c r="CH96" s="174">
        <f t="shared" si="153"/>
        <v>0</v>
      </c>
      <c r="CI96" s="174">
        <f t="shared" si="154"/>
        <v>0</v>
      </c>
      <c r="CJ96" s="174">
        <f t="shared" si="155"/>
        <v>0</v>
      </c>
      <c r="CK96" s="174">
        <f t="shared" si="156"/>
        <v>0</v>
      </c>
      <c r="CL96" s="71">
        <f t="shared" si="157"/>
        <v>0</v>
      </c>
      <c r="CM96" s="7">
        <f t="shared" si="158"/>
        <v>0</v>
      </c>
      <c r="CN96" s="7">
        <f t="shared" si="159"/>
        <v>0</v>
      </c>
      <c r="CO96" s="7">
        <f t="shared" si="160"/>
        <v>0</v>
      </c>
      <c r="CP96" s="7">
        <f t="shared" si="161"/>
        <v>0</v>
      </c>
      <c r="CQ96" s="7">
        <f t="shared" si="162"/>
        <v>0</v>
      </c>
      <c r="CR96" s="71">
        <f t="shared" si="163"/>
        <v>0</v>
      </c>
      <c r="CS96" s="7">
        <f t="shared" si="164"/>
        <v>1.5246786746276877</v>
      </c>
      <c r="CT96" s="7">
        <f t="shared" si="165"/>
        <v>0.38330034207163721</v>
      </c>
      <c r="CU96" s="7">
        <f t="shared" si="166"/>
        <v>0</v>
      </c>
      <c r="CV96" s="93">
        <f t="shared" si="167"/>
        <v>0</v>
      </c>
      <c r="CW96" s="71">
        <f t="shared" si="168"/>
        <v>0</v>
      </c>
      <c r="CX96" s="16">
        <v>1929</v>
      </c>
      <c r="CY96" s="7">
        <f t="shared" si="169"/>
        <v>1.5246786746276877</v>
      </c>
      <c r="CZ96" s="7">
        <f t="shared" si="170"/>
        <v>1.9079790166993249</v>
      </c>
      <c r="DA96" s="7">
        <f t="shared" si="171"/>
        <v>1.9079790166993249</v>
      </c>
      <c r="DB96" s="92">
        <f t="shared" si="172"/>
        <v>1.9079790166993249</v>
      </c>
      <c r="DC96" s="93">
        <f t="shared" si="135"/>
        <v>0</v>
      </c>
      <c r="DD96" s="7">
        <f t="shared" si="173"/>
        <v>0.47044364757684659</v>
      </c>
      <c r="DE96" s="7">
        <f t="shared" si="174"/>
        <v>0.45923231931967373</v>
      </c>
      <c r="DF96" s="7">
        <f t="shared" si="175"/>
        <v>0.41212727731320059</v>
      </c>
      <c r="DG96" s="7">
        <f t="shared" si="176"/>
        <v>0.33713874287327533</v>
      </c>
      <c r="DH96" s="7">
        <f t="shared" si="177"/>
        <v>0.22903702961632863</v>
      </c>
      <c r="DI96" s="71">
        <f t="shared" si="178"/>
        <v>0</v>
      </c>
      <c r="DJ96" s="16">
        <v>1929</v>
      </c>
      <c r="DK96" s="23">
        <f t="shared" si="179"/>
        <v>0.55574343709909169</v>
      </c>
      <c r="DL96" s="23">
        <f t="shared" si="180"/>
        <v>0.87603962650145029</v>
      </c>
      <c r="DM96" s="23">
        <f t="shared" si="181"/>
        <v>0.59346944919314903</v>
      </c>
      <c r="DN96" s="23">
        <f t="shared" si="182"/>
        <v>0.93225839601622884</v>
      </c>
    </row>
    <row r="97" spans="1:118">
      <c r="A97" s="16">
        <v>1930</v>
      </c>
      <c r="B97" s="9">
        <v>64204.045613603164</v>
      </c>
      <c r="C97" s="9">
        <v>12610.820374993351</v>
      </c>
      <c r="D97" s="9">
        <v>0</v>
      </c>
      <c r="E97" s="9">
        <v>0</v>
      </c>
      <c r="F97" s="9">
        <v>0</v>
      </c>
      <c r="G97" s="9">
        <v>51593.225238609819</v>
      </c>
      <c r="H97" s="9">
        <v>0</v>
      </c>
      <c r="I97" s="9">
        <v>0</v>
      </c>
      <c r="J97" s="9">
        <v>2782183.6800460224</v>
      </c>
      <c r="K97" s="9">
        <v>4265756</v>
      </c>
      <c r="L97" s="9">
        <f t="shared" si="136"/>
        <v>652213.50683115073</v>
      </c>
      <c r="M97" s="40">
        <v>566.32500000000005</v>
      </c>
      <c r="N97" s="40">
        <f t="shared" si="137"/>
        <v>581.83486912139733</v>
      </c>
      <c r="O97" s="27">
        <f t="shared" si="138"/>
        <v>15051.035646108958</v>
      </c>
      <c r="P97" s="27">
        <f t="shared" si="111"/>
        <v>2.3076853650633558</v>
      </c>
      <c r="Q97" s="19">
        <v>1930</v>
      </c>
      <c r="R97" s="7">
        <f t="shared" si="112"/>
        <v>2.3076853650633558</v>
      </c>
      <c r="S97" s="7">
        <f t="shared" si="113"/>
        <v>0.45327058976870804</v>
      </c>
      <c r="T97" s="7">
        <f t="shared" si="114"/>
        <v>0</v>
      </c>
      <c r="U97" s="7">
        <f t="shared" si="115"/>
        <v>0</v>
      </c>
      <c r="V97" s="7">
        <v>0</v>
      </c>
      <c r="W97" s="7"/>
      <c r="X97" s="7">
        <f t="shared" si="116"/>
        <v>1.854414775294648</v>
      </c>
      <c r="Y97" s="7">
        <f t="shared" si="117"/>
        <v>0</v>
      </c>
      <c r="Z97" s="7">
        <f t="shared" si="118"/>
        <v>0</v>
      </c>
      <c r="AA97" s="71">
        <f t="shared" si="139"/>
        <v>0</v>
      </c>
      <c r="AB97" s="16">
        <v>1930</v>
      </c>
      <c r="AC97" s="9">
        <f t="shared" si="140"/>
        <v>3909.3543162479386</v>
      </c>
      <c r="AD97" s="9">
        <f t="shared" si="140"/>
        <v>3152.7050937483377</v>
      </c>
      <c r="AE97" s="9">
        <f t="shared" si="140"/>
        <v>2774.3804824985373</v>
      </c>
      <c r="AF97" s="9">
        <f t="shared" si="140"/>
        <v>1639.4066487491357</v>
      </c>
      <c r="AG97" s="9">
        <f t="shared" si="140"/>
        <v>1134.9738337494016</v>
      </c>
      <c r="AH97" s="9">
        <f t="shared" si="141"/>
        <v>0</v>
      </c>
      <c r="AI97" s="9">
        <f t="shared" si="141"/>
        <v>0</v>
      </c>
      <c r="AJ97" s="9">
        <f t="shared" si="141"/>
        <v>0</v>
      </c>
      <c r="AK97" s="9">
        <f t="shared" si="141"/>
        <v>0</v>
      </c>
      <c r="AL97" s="9">
        <f t="shared" si="141"/>
        <v>0</v>
      </c>
      <c r="AM97" s="27">
        <f t="shared" si="142"/>
        <v>0</v>
      </c>
      <c r="AN97" s="27">
        <f t="shared" si="142"/>
        <v>0</v>
      </c>
      <c r="AO97" s="27">
        <f t="shared" si="142"/>
        <v>0</v>
      </c>
      <c r="AP97" s="27">
        <f t="shared" si="142"/>
        <v>0</v>
      </c>
      <c r="AQ97" s="27">
        <f t="shared" si="142"/>
        <v>0</v>
      </c>
      <c r="AR97" s="19">
        <v>1930</v>
      </c>
      <c r="AS97" s="27">
        <f t="shared" si="183"/>
        <v>11898.400692426891</v>
      </c>
      <c r="AT97" s="27">
        <f t="shared" si="183"/>
        <v>12297.247662005237</v>
      </c>
      <c r="AU97" s="27">
        <f t="shared" si="183"/>
        <v>11092.383944680281</v>
      </c>
      <c r="AV97" s="27">
        <f t="shared" si="183"/>
        <v>9722.2019496090834</v>
      </c>
      <c r="AW97" s="27">
        <f t="shared" si="183"/>
        <v>6582.9909898883352</v>
      </c>
      <c r="AX97" s="157">
        <f t="shared" si="143"/>
        <v>51593.225238609826</v>
      </c>
      <c r="AY97" s="27">
        <f t="shared" si="144"/>
        <v>0</v>
      </c>
      <c r="AZ97" s="27">
        <f t="shared" si="144"/>
        <v>0</v>
      </c>
      <c r="BA97" s="27">
        <f t="shared" si="144"/>
        <v>0</v>
      </c>
      <c r="BB97" s="27">
        <f t="shared" si="144"/>
        <v>0</v>
      </c>
      <c r="BC97" s="27">
        <f t="shared" si="144"/>
        <v>0</v>
      </c>
      <c r="BD97" s="27">
        <f t="shared" si="145"/>
        <v>0</v>
      </c>
      <c r="BE97" s="27">
        <f t="shared" si="145"/>
        <v>0</v>
      </c>
      <c r="BF97" s="27">
        <f t="shared" si="145"/>
        <v>0</v>
      </c>
      <c r="BG97" s="27">
        <f t="shared" si="145"/>
        <v>0</v>
      </c>
      <c r="BH97" s="27">
        <f t="shared" si="145"/>
        <v>0</v>
      </c>
      <c r="BI97" s="4"/>
      <c r="BJ97" s="7">
        <f t="shared" si="119"/>
        <v>0.14051388282829949</v>
      </c>
      <c r="BK97" s="7">
        <f t="shared" si="120"/>
        <v>0.11331764744217701</v>
      </c>
      <c r="BL97" s="7">
        <f t="shared" si="121"/>
        <v>9.9719529749115771E-2</v>
      </c>
      <c r="BM97" s="7">
        <f t="shared" si="122"/>
        <v>5.892517666993205E-2</v>
      </c>
      <c r="BN97" s="7">
        <f t="shared" si="123"/>
        <v>4.0794353079183721E-2</v>
      </c>
      <c r="BO97" s="71">
        <f t="shared" si="146"/>
        <v>0</v>
      </c>
      <c r="BP97" s="7">
        <f t="shared" si="124"/>
        <v>0</v>
      </c>
      <c r="BQ97" s="7">
        <f t="shared" si="125"/>
        <v>0</v>
      </c>
      <c r="BR97" s="7">
        <f t="shared" si="126"/>
        <v>0</v>
      </c>
      <c r="BS97" s="7">
        <f t="shared" si="127"/>
        <v>0</v>
      </c>
      <c r="BT97" s="7">
        <f t="shared" si="128"/>
        <v>0</v>
      </c>
      <c r="BU97" s="7">
        <f t="shared" si="129"/>
        <v>0</v>
      </c>
      <c r="BV97" s="7">
        <f t="shared" si="130"/>
        <v>0</v>
      </c>
      <c r="BW97" s="7">
        <f t="shared" si="131"/>
        <v>0</v>
      </c>
      <c r="BX97" s="7">
        <f t="shared" si="132"/>
        <v>0</v>
      </c>
      <c r="BY97" s="7">
        <f t="shared" si="133"/>
        <v>0</v>
      </c>
      <c r="BZ97" s="180"/>
      <c r="CA97" s="7">
        <f t="shared" si="147"/>
        <v>0.42766409629108559</v>
      </c>
      <c r="CB97" s="7">
        <f t="shared" si="148"/>
        <v>0.44199984890292421</v>
      </c>
      <c r="CC97" s="7">
        <f t="shared" si="149"/>
        <v>0.39869344444205757</v>
      </c>
      <c r="CD97" s="7">
        <f t="shared" si="150"/>
        <v>0.34944500678863377</v>
      </c>
      <c r="CE97" s="7">
        <f t="shared" si="151"/>
        <v>0.23661237886994724</v>
      </c>
      <c r="CF97" s="71">
        <f t="shared" si="134"/>
        <v>0</v>
      </c>
      <c r="CG97" s="174">
        <f t="shared" si="152"/>
        <v>0</v>
      </c>
      <c r="CH97" s="174">
        <f t="shared" si="153"/>
        <v>0</v>
      </c>
      <c r="CI97" s="174">
        <f t="shared" si="154"/>
        <v>0</v>
      </c>
      <c r="CJ97" s="174">
        <f t="shared" si="155"/>
        <v>0</v>
      </c>
      <c r="CK97" s="174">
        <f t="shared" si="156"/>
        <v>0</v>
      </c>
      <c r="CL97" s="71">
        <f t="shared" si="157"/>
        <v>0</v>
      </c>
      <c r="CM97" s="7">
        <f t="shared" si="158"/>
        <v>0</v>
      </c>
      <c r="CN97" s="7">
        <f t="shared" si="159"/>
        <v>0</v>
      </c>
      <c r="CO97" s="7">
        <f t="shared" si="160"/>
        <v>0</v>
      </c>
      <c r="CP97" s="7">
        <f t="shared" si="161"/>
        <v>0</v>
      </c>
      <c r="CQ97" s="7">
        <f t="shared" si="162"/>
        <v>0</v>
      </c>
      <c r="CR97" s="71">
        <f t="shared" si="163"/>
        <v>0</v>
      </c>
      <c r="CS97" s="7">
        <f t="shared" si="164"/>
        <v>1.8544147752946485</v>
      </c>
      <c r="CT97" s="7">
        <f t="shared" si="165"/>
        <v>0.45327058976870799</v>
      </c>
      <c r="CU97" s="7">
        <f t="shared" si="166"/>
        <v>0</v>
      </c>
      <c r="CV97" s="93">
        <f t="shared" si="167"/>
        <v>0</v>
      </c>
      <c r="CW97" s="71">
        <f t="shared" si="168"/>
        <v>0</v>
      </c>
      <c r="CX97" s="16">
        <v>1930</v>
      </c>
      <c r="CY97" s="7">
        <f t="shared" si="169"/>
        <v>1.8544147752946485</v>
      </c>
      <c r="CZ97" s="7">
        <f t="shared" si="170"/>
        <v>2.3076853650633566</v>
      </c>
      <c r="DA97" s="7">
        <f t="shared" si="171"/>
        <v>2.3076853650633566</v>
      </c>
      <c r="DB97" s="92">
        <f t="shared" si="172"/>
        <v>2.3076853650633558</v>
      </c>
      <c r="DC97" s="93">
        <f t="shared" si="135"/>
        <v>0</v>
      </c>
      <c r="DD97" s="7">
        <f t="shared" si="173"/>
        <v>0.56817797911938506</v>
      </c>
      <c r="DE97" s="7">
        <f t="shared" si="174"/>
        <v>0.55531749634510119</v>
      </c>
      <c r="DF97" s="7">
        <f t="shared" si="175"/>
        <v>0.49841297419117336</v>
      </c>
      <c r="DG97" s="7">
        <f t="shared" si="176"/>
        <v>0.40837018345856579</v>
      </c>
      <c r="DH97" s="7">
        <f t="shared" si="177"/>
        <v>0.27740673194913096</v>
      </c>
      <c r="DI97" s="71">
        <f t="shared" si="178"/>
        <v>0</v>
      </c>
      <c r="DJ97" s="16">
        <v>1930</v>
      </c>
      <c r="DK97" s="23">
        <f t="shared" si="179"/>
        <v>0.55658007779453922</v>
      </c>
      <c r="DL97" s="23">
        <f t="shared" si="180"/>
        <v>0.87721276168368933</v>
      </c>
      <c r="DM97" s="23">
        <f t="shared" si="181"/>
        <v>0.59346944919314892</v>
      </c>
      <c r="DN97" s="23">
        <f t="shared" si="182"/>
        <v>0.93225839601622895</v>
      </c>
    </row>
    <row r="98" spans="1:118">
      <c r="A98" s="16">
        <v>1931</v>
      </c>
      <c r="B98" s="9">
        <v>41659.228367405311</v>
      </c>
      <c r="C98" s="9">
        <v>2213.0251337423947</v>
      </c>
      <c r="D98" s="9">
        <v>0</v>
      </c>
      <c r="E98" s="9">
        <v>0</v>
      </c>
      <c r="F98" s="9">
        <v>0</v>
      </c>
      <c r="G98" s="9">
        <v>39446.20323366292</v>
      </c>
      <c r="H98" s="9">
        <v>0</v>
      </c>
      <c r="I98" s="9">
        <v>0</v>
      </c>
      <c r="J98" s="9">
        <v>2191860.6972470027</v>
      </c>
      <c r="K98" s="9">
        <v>4332156</v>
      </c>
      <c r="L98" s="9">
        <f t="shared" si="136"/>
        <v>505951.47017951403</v>
      </c>
      <c r="M98" s="40">
        <v>439.72300000000001</v>
      </c>
      <c r="N98" s="40">
        <f t="shared" si="137"/>
        <v>451.76563661266619</v>
      </c>
      <c r="O98" s="27">
        <f t="shared" si="138"/>
        <v>9616.2807542953924</v>
      </c>
      <c r="P98" s="27">
        <f t="shared" si="111"/>
        <v>1.9006330292673108</v>
      </c>
      <c r="Q98" s="19">
        <v>1931</v>
      </c>
      <c r="R98" s="7">
        <f t="shared" si="112"/>
        <v>1.9006330292673108</v>
      </c>
      <c r="S98" s="7">
        <f t="shared" si="113"/>
        <v>0.10096559222590992</v>
      </c>
      <c r="T98" s="7">
        <f t="shared" si="114"/>
        <v>0</v>
      </c>
      <c r="U98" s="7">
        <f t="shared" si="115"/>
        <v>0</v>
      </c>
      <c r="V98" s="7">
        <v>0</v>
      </c>
      <c r="W98" s="7"/>
      <c r="X98" s="7">
        <f t="shared" si="116"/>
        <v>1.7996674370414012</v>
      </c>
      <c r="Y98" s="7">
        <f t="shared" si="117"/>
        <v>0</v>
      </c>
      <c r="Z98" s="7">
        <f t="shared" si="118"/>
        <v>0</v>
      </c>
      <c r="AA98" s="71">
        <f t="shared" si="139"/>
        <v>0</v>
      </c>
      <c r="AB98" s="16">
        <v>1931</v>
      </c>
      <c r="AC98" s="9">
        <f t="shared" si="140"/>
        <v>686.03779146014233</v>
      </c>
      <c r="AD98" s="9">
        <f t="shared" si="140"/>
        <v>553.25628343559868</v>
      </c>
      <c r="AE98" s="9">
        <f t="shared" si="140"/>
        <v>486.86552942332685</v>
      </c>
      <c r="AF98" s="9">
        <f t="shared" si="140"/>
        <v>287.69326738651131</v>
      </c>
      <c r="AG98" s="9">
        <f t="shared" si="140"/>
        <v>199.17226203681551</v>
      </c>
      <c r="AH98" s="9">
        <f t="shared" si="141"/>
        <v>0</v>
      </c>
      <c r="AI98" s="9">
        <f t="shared" si="141"/>
        <v>0</v>
      </c>
      <c r="AJ98" s="9">
        <f t="shared" si="141"/>
        <v>0</v>
      </c>
      <c r="AK98" s="9">
        <f t="shared" si="141"/>
        <v>0</v>
      </c>
      <c r="AL98" s="9">
        <f t="shared" si="141"/>
        <v>0</v>
      </c>
      <c r="AM98" s="27">
        <f t="shared" si="142"/>
        <v>0</v>
      </c>
      <c r="AN98" s="27">
        <f t="shared" si="142"/>
        <v>0</v>
      </c>
      <c r="AO98" s="27">
        <f t="shared" si="142"/>
        <v>0</v>
      </c>
      <c r="AP98" s="27">
        <f t="shared" si="142"/>
        <v>0</v>
      </c>
      <c r="AQ98" s="27">
        <f t="shared" si="142"/>
        <v>0</v>
      </c>
      <c r="AR98" s="19">
        <v>1931</v>
      </c>
      <c r="AS98" s="27">
        <f t="shared" si="183"/>
        <v>9097.0612846624463</v>
      </c>
      <c r="AT98" s="27">
        <f t="shared" si="183"/>
        <v>9402.0043958627157</v>
      </c>
      <c r="AU98" s="27">
        <f t="shared" si="183"/>
        <v>8480.8117617007465</v>
      </c>
      <c r="AV98" s="27">
        <f t="shared" si="183"/>
        <v>7433.2231065096967</v>
      </c>
      <c r="AW98" s="27">
        <f t="shared" si="183"/>
        <v>5033.1026849273212</v>
      </c>
      <c r="AX98" s="157">
        <f t="shared" si="143"/>
        <v>39446.20323366292</v>
      </c>
      <c r="AY98" s="27">
        <f t="shared" si="144"/>
        <v>0</v>
      </c>
      <c r="AZ98" s="27">
        <f t="shared" si="144"/>
        <v>0</v>
      </c>
      <c r="BA98" s="27">
        <f t="shared" si="144"/>
        <v>0</v>
      </c>
      <c r="BB98" s="27">
        <f t="shared" si="144"/>
        <v>0</v>
      </c>
      <c r="BC98" s="27">
        <f t="shared" si="144"/>
        <v>0</v>
      </c>
      <c r="BD98" s="27">
        <f t="shared" si="145"/>
        <v>0</v>
      </c>
      <c r="BE98" s="27">
        <f t="shared" si="145"/>
        <v>0</v>
      </c>
      <c r="BF98" s="27">
        <f t="shared" si="145"/>
        <v>0</v>
      </c>
      <c r="BG98" s="27">
        <f t="shared" si="145"/>
        <v>0</v>
      </c>
      <c r="BH98" s="27">
        <f t="shared" si="145"/>
        <v>0</v>
      </c>
      <c r="BI98" s="4"/>
      <c r="BJ98" s="7">
        <f t="shared" si="119"/>
        <v>3.129933359003207E-2</v>
      </c>
      <c r="BK98" s="7">
        <f t="shared" si="120"/>
        <v>2.5241398056477481E-2</v>
      </c>
      <c r="BL98" s="7">
        <f t="shared" si="121"/>
        <v>2.2212430289700182E-2</v>
      </c>
      <c r="BM98" s="7">
        <f t="shared" si="122"/>
        <v>1.3125526989368291E-2</v>
      </c>
      <c r="BN98" s="7">
        <f t="shared" si="123"/>
        <v>9.0869033003318916E-3</v>
      </c>
      <c r="BO98" s="71">
        <f t="shared" si="146"/>
        <v>0</v>
      </c>
      <c r="BP98" s="7">
        <f t="shared" si="124"/>
        <v>0</v>
      </c>
      <c r="BQ98" s="7">
        <f t="shared" si="125"/>
        <v>0</v>
      </c>
      <c r="BR98" s="7">
        <f t="shared" si="126"/>
        <v>0</v>
      </c>
      <c r="BS98" s="7">
        <f t="shared" si="127"/>
        <v>0</v>
      </c>
      <c r="BT98" s="7">
        <f t="shared" si="128"/>
        <v>0</v>
      </c>
      <c r="BU98" s="7">
        <f t="shared" si="129"/>
        <v>0</v>
      </c>
      <c r="BV98" s="7">
        <f t="shared" si="130"/>
        <v>0</v>
      </c>
      <c r="BW98" s="7">
        <f t="shared" si="131"/>
        <v>0</v>
      </c>
      <c r="BX98" s="7">
        <f t="shared" si="132"/>
        <v>0</v>
      </c>
      <c r="BY98" s="7">
        <f t="shared" si="133"/>
        <v>0</v>
      </c>
      <c r="BZ98" s="180"/>
      <c r="CA98" s="7">
        <f t="shared" si="147"/>
        <v>0.41503829582274271</v>
      </c>
      <c r="CB98" s="7">
        <f t="shared" si="148"/>
        <v>0.42895081825554515</v>
      </c>
      <c r="CC98" s="7">
        <f t="shared" si="149"/>
        <v>0.38692293594901922</v>
      </c>
      <c r="CD98" s="7">
        <f t="shared" si="150"/>
        <v>0.33912844533623387</v>
      </c>
      <c r="CE98" s="7">
        <f t="shared" si="151"/>
        <v>0.22962694167786049</v>
      </c>
      <c r="CF98" s="71">
        <f t="shared" si="134"/>
        <v>0</v>
      </c>
      <c r="CG98" s="174">
        <f t="shared" si="152"/>
        <v>0</v>
      </c>
      <c r="CH98" s="174">
        <f t="shared" si="153"/>
        <v>0</v>
      </c>
      <c r="CI98" s="174">
        <f t="shared" si="154"/>
        <v>0</v>
      </c>
      <c r="CJ98" s="174">
        <f t="shared" si="155"/>
        <v>0</v>
      </c>
      <c r="CK98" s="174">
        <f t="shared" si="156"/>
        <v>0</v>
      </c>
      <c r="CL98" s="71">
        <f t="shared" si="157"/>
        <v>0</v>
      </c>
      <c r="CM98" s="7">
        <f t="shared" si="158"/>
        <v>0</v>
      </c>
      <c r="CN98" s="7">
        <f t="shared" si="159"/>
        <v>0</v>
      </c>
      <c r="CO98" s="7">
        <f t="shared" si="160"/>
        <v>0</v>
      </c>
      <c r="CP98" s="7">
        <f t="shared" si="161"/>
        <v>0</v>
      </c>
      <c r="CQ98" s="7">
        <f t="shared" si="162"/>
        <v>0</v>
      </c>
      <c r="CR98" s="71">
        <f t="shared" si="163"/>
        <v>0</v>
      </c>
      <c r="CS98" s="7">
        <f t="shared" si="164"/>
        <v>1.7996674370414014</v>
      </c>
      <c r="CT98" s="7">
        <f t="shared" si="165"/>
        <v>0.10096559222590992</v>
      </c>
      <c r="CU98" s="7">
        <f t="shared" si="166"/>
        <v>0</v>
      </c>
      <c r="CV98" s="93">
        <f t="shared" si="167"/>
        <v>0</v>
      </c>
      <c r="CW98" s="71">
        <f t="shared" si="168"/>
        <v>0</v>
      </c>
      <c r="CX98" s="16">
        <v>1931</v>
      </c>
      <c r="CY98" s="7">
        <f t="shared" si="169"/>
        <v>1.7996674370414014</v>
      </c>
      <c r="CZ98" s="7">
        <f t="shared" si="170"/>
        <v>1.9006330292673113</v>
      </c>
      <c r="DA98" s="7">
        <f t="shared" si="171"/>
        <v>1.9006330292673113</v>
      </c>
      <c r="DB98" s="92">
        <f t="shared" si="172"/>
        <v>1.9006330292673108</v>
      </c>
      <c r="DC98" s="93">
        <f t="shared" si="135"/>
        <v>0</v>
      </c>
      <c r="DD98" s="7">
        <f t="shared" si="173"/>
        <v>0.44633762941277477</v>
      </c>
      <c r="DE98" s="7">
        <f t="shared" si="174"/>
        <v>0.45419221631202261</v>
      </c>
      <c r="DF98" s="7">
        <f t="shared" si="175"/>
        <v>0.40913536623871938</v>
      </c>
      <c r="DG98" s="7">
        <f t="shared" si="176"/>
        <v>0.35225397232560218</v>
      </c>
      <c r="DH98" s="7">
        <f t="shared" si="177"/>
        <v>0.23871384497819237</v>
      </c>
      <c r="DI98" s="71">
        <f t="shared" si="178"/>
        <v>0</v>
      </c>
      <c r="DJ98" s="16">
        <v>1931</v>
      </c>
      <c r="DK98" s="23">
        <f t="shared" si="179"/>
        <v>0.58345932587726801</v>
      </c>
      <c r="DL98" s="23">
        <f t="shared" si="180"/>
        <v>0.91664995124206616</v>
      </c>
      <c r="DM98" s="23">
        <f t="shared" si="181"/>
        <v>0.59346944919314892</v>
      </c>
      <c r="DN98" s="23">
        <f t="shared" si="182"/>
        <v>0.93225839601622884</v>
      </c>
    </row>
    <row r="99" spans="1:118">
      <c r="A99" s="16">
        <v>1932</v>
      </c>
      <c r="B99" s="9">
        <v>36271.618412576085</v>
      </c>
      <c r="C99" s="9">
        <v>5195.0257419656946</v>
      </c>
      <c r="D99" s="9">
        <v>0</v>
      </c>
      <c r="E99" s="9">
        <v>0</v>
      </c>
      <c r="F99" s="9">
        <v>0</v>
      </c>
      <c r="G99" s="9">
        <v>31076.592670610393</v>
      </c>
      <c r="H99" s="9">
        <v>0</v>
      </c>
      <c r="I99" s="9">
        <v>0</v>
      </c>
      <c r="J99" s="9">
        <v>1852045.065075319</v>
      </c>
      <c r="K99" s="9">
        <v>4401207</v>
      </c>
      <c r="L99" s="9">
        <f t="shared" si="136"/>
        <v>420803.89881123952</v>
      </c>
      <c r="M99" s="40">
        <v>366.101</v>
      </c>
      <c r="N99" s="40">
        <f t="shared" si="137"/>
        <v>376.12736047360204</v>
      </c>
      <c r="O99" s="27">
        <f t="shared" si="138"/>
        <v>8241.2889038338999</v>
      </c>
      <c r="P99" s="27">
        <f t="shared" si="111"/>
        <v>1.9584630577604758</v>
      </c>
      <c r="Q99" s="19">
        <v>1932</v>
      </c>
      <c r="R99" s="7">
        <f t="shared" si="112"/>
        <v>1.9584630577604758</v>
      </c>
      <c r="S99" s="7">
        <f t="shared" si="113"/>
        <v>0.28050212383759804</v>
      </c>
      <c r="T99" s="7">
        <f t="shared" si="114"/>
        <v>0</v>
      </c>
      <c r="U99" s="7">
        <f t="shared" si="115"/>
        <v>0</v>
      </c>
      <c r="V99" s="7">
        <v>0</v>
      </c>
      <c r="W99" s="7"/>
      <c r="X99" s="7">
        <f t="shared" si="116"/>
        <v>1.6779609339228778</v>
      </c>
      <c r="Y99" s="7">
        <f t="shared" si="117"/>
        <v>0</v>
      </c>
      <c r="Z99" s="7">
        <f t="shared" si="118"/>
        <v>0</v>
      </c>
      <c r="AA99" s="71">
        <f t="shared" si="139"/>
        <v>0</v>
      </c>
      <c r="AB99" s="16">
        <v>1932</v>
      </c>
      <c r="AC99" s="9">
        <f t="shared" si="140"/>
        <v>1610.4579800093652</v>
      </c>
      <c r="AD99" s="9">
        <f t="shared" si="140"/>
        <v>1298.7564354914236</v>
      </c>
      <c r="AE99" s="9">
        <f t="shared" si="140"/>
        <v>1142.9056632324528</v>
      </c>
      <c r="AF99" s="9">
        <f t="shared" si="140"/>
        <v>675.3533464555403</v>
      </c>
      <c r="AG99" s="9">
        <f t="shared" si="140"/>
        <v>467.55231677691251</v>
      </c>
      <c r="AH99" s="9">
        <f t="shared" si="141"/>
        <v>0</v>
      </c>
      <c r="AI99" s="9">
        <f t="shared" si="141"/>
        <v>0</v>
      </c>
      <c r="AJ99" s="9">
        <f t="shared" si="141"/>
        <v>0</v>
      </c>
      <c r="AK99" s="9">
        <f t="shared" si="141"/>
        <v>0</v>
      </c>
      <c r="AL99" s="9">
        <f t="shared" si="141"/>
        <v>0</v>
      </c>
      <c r="AM99" s="27">
        <f t="shared" si="142"/>
        <v>0</v>
      </c>
      <c r="AN99" s="27">
        <f t="shared" si="142"/>
        <v>0</v>
      </c>
      <c r="AO99" s="27">
        <f t="shared" si="142"/>
        <v>0</v>
      </c>
      <c r="AP99" s="27">
        <f t="shared" si="142"/>
        <v>0</v>
      </c>
      <c r="AQ99" s="27">
        <f t="shared" si="142"/>
        <v>0</v>
      </c>
      <c r="AR99" s="19">
        <v>1932</v>
      </c>
      <c r="AS99" s="27">
        <f t="shared" si="183"/>
        <v>7166.8663868206422</v>
      </c>
      <c r="AT99" s="27">
        <f t="shared" si="183"/>
        <v>7407.1073245439529</v>
      </c>
      <c r="AU99" s="27">
        <f t="shared" si="183"/>
        <v>6681.3713622400373</v>
      </c>
      <c r="AV99" s="27">
        <f t="shared" si="183"/>
        <v>5856.0578148022878</v>
      </c>
      <c r="AW99" s="27">
        <f t="shared" si="183"/>
        <v>3965.1897822034748</v>
      </c>
      <c r="AX99" s="157">
        <f t="shared" si="143"/>
        <v>31076.592670610393</v>
      </c>
      <c r="AY99" s="27">
        <f t="shared" si="144"/>
        <v>0</v>
      </c>
      <c r="AZ99" s="27">
        <f t="shared" si="144"/>
        <v>0</v>
      </c>
      <c r="BA99" s="27">
        <f t="shared" si="144"/>
        <v>0</v>
      </c>
      <c r="BB99" s="27">
        <f t="shared" si="144"/>
        <v>0</v>
      </c>
      <c r="BC99" s="27">
        <f t="shared" si="144"/>
        <v>0</v>
      </c>
      <c r="BD99" s="27">
        <f t="shared" si="145"/>
        <v>0</v>
      </c>
      <c r="BE99" s="27">
        <f t="shared" si="145"/>
        <v>0</v>
      </c>
      <c r="BF99" s="27">
        <f t="shared" si="145"/>
        <v>0</v>
      </c>
      <c r="BG99" s="27">
        <f t="shared" si="145"/>
        <v>0</v>
      </c>
      <c r="BH99" s="27">
        <f t="shared" si="145"/>
        <v>0</v>
      </c>
      <c r="BI99" s="4"/>
      <c r="BJ99" s="7">
        <f t="shared" si="119"/>
        <v>8.6955658389655383E-2</v>
      </c>
      <c r="BK99" s="7">
        <f t="shared" si="120"/>
        <v>7.012553095939951E-2</v>
      </c>
      <c r="BL99" s="7">
        <f t="shared" si="121"/>
        <v>6.1710467244271566E-2</v>
      </c>
      <c r="BM99" s="7">
        <f t="shared" si="122"/>
        <v>3.6465276098887743E-2</v>
      </c>
      <c r="BN99" s="7">
        <f t="shared" si="123"/>
        <v>2.5245191145383823E-2</v>
      </c>
      <c r="BO99" s="71">
        <f t="shared" si="146"/>
        <v>0</v>
      </c>
      <c r="BP99" s="7">
        <f t="shared" si="124"/>
        <v>0</v>
      </c>
      <c r="BQ99" s="7">
        <f t="shared" si="125"/>
        <v>0</v>
      </c>
      <c r="BR99" s="7">
        <f t="shared" si="126"/>
        <v>0</v>
      </c>
      <c r="BS99" s="7">
        <f t="shared" si="127"/>
        <v>0</v>
      </c>
      <c r="BT99" s="7">
        <f t="shared" si="128"/>
        <v>0</v>
      </c>
      <c r="BU99" s="7">
        <f t="shared" si="129"/>
        <v>0</v>
      </c>
      <c r="BV99" s="7">
        <f t="shared" si="130"/>
        <v>0</v>
      </c>
      <c r="BW99" s="7">
        <f t="shared" si="131"/>
        <v>0</v>
      </c>
      <c r="BX99" s="7">
        <f t="shared" si="132"/>
        <v>0</v>
      </c>
      <c r="BY99" s="7">
        <f t="shared" si="133"/>
        <v>0</v>
      </c>
      <c r="BZ99" s="180"/>
      <c r="CA99" s="7">
        <f t="shared" si="147"/>
        <v>0.38697041027612256</v>
      </c>
      <c r="CB99" s="7">
        <f t="shared" si="148"/>
        <v>0.39994206751349864</v>
      </c>
      <c r="CC99" s="7">
        <f t="shared" si="149"/>
        <v>0.36075641398975999</v>
      </c>
      <c r="CD99" s="7">
        <f t="shared" si="150"/>
        <v>0.31619413184009826</v>
      </c>
      <c r="CE99" s="7">
        <f t="shared" si="151"/>
        <v>0.2140979103033985</v>
      </c>
      <c r="CF99" s="71">
        <f t="shared" si="134"/>
        <v>0</v>
      </c>
      <c r="CG99" s="174">
        <f t="shared" si="152"/>
        <v>0</v>
      </c>
      <c r="CH99" s="174">
        <f t="shared" si="153"/>
        <v>0</v>
      </c>
      <c r="CI99" s="174">
        <f t="shared" si="154"/>
        <v>0</v>
      </c>
      <c r="CJ99" s="174">
        <f t="shared" si="155"/>
        <v>0</v>
      </c>
      <c r="CK99" s="174">
        <f t="shared" si="156"/>
        <v>0</v>
      </c>
      <c r="CL99" s="71">
        <f t="shared" si="157"/>
        <v>0</v>
      </c>
      <c r="CM99" s="7">
        <f t="shared" si="158"/>
        <v>0</v>
      </c>
      <c r="CN99" s="7">
        <f t="shared" si="159"/>
        <v>0</v>
      </c>
      <c r="CO99" s="7">
        <f t="shared" si="160"/>
        <v>0</v>
      </c>
      <c r="CP99" s="7">
        <f t="shared" si="161"/>
        <v>0</v>
      </c>
      <c r="CQ99" s="7">
        <f t="shared" si="162"/>
        <v>0</v>
      </c>
      <c r="CR99" s="71">
        <f t="shared" si="163"/>
        <v>0</v>
      </c>
      <c r="CS99" s="7">
        <f t="shared" si="164"/>
        <v>1.677960933922878</v>
      </c>
      <c r="CT99" s="7">
        <f t="shared" si="165"/>
        <v>0.28050212383759804</v>
      </c>
      <c r="CU99" s="7">
        <f t="shared" si="166"/>
        <v>0</v>
      </c>
      <c r="CV99" s="93">
        <f t="shared" si="167"/>
        <v>0</v>
      </c>
      <c r="CW99" s="71">
        <f t="shared" si="168"/>
        <v>0</v>
      </c>
      <c r="CX99" s="16">
        <v>1932</v>
      </c>
      <c r="CY99" s="7">
        <f t="shared" si="169"/>
        <v>1.677960933922878</v>
      </c>
      <c r="CZ99" s="7">
        <f t="shared" si="170"/>
        <v>1.958463057760476</v>
      </c>
      <c r="DA99" s="7">
        <f t="shared" si="171"/>
        <v>1.958463057760476</v>
      </c>
      <c r="DB99" s="92">
        <f t="shared" si="172"/>
        <v>1.9584630577604758</v>
      </c>
      <c r="DC99" s="93">
        <f t="shared" si="135"/>
        <v>0</v>
      </c>
      <c r="DD99" s="7">
        <f t="shared" si="173"/>
        <v>0.47392606866577791</v>
      </c>
      <c r="DE99" s="7">
        <f t="shared" si="174"/>
        <v>0.47006759847289814</v>
      </c>
      <c r="DF99" s="7">
        <f t="shared" si="175"/>
        <v>0.42246688123403153</v>
      </c>
      <c r="DG99" s="7">
        <f t="shared" si="176"/>
        <v>0.35265940793898598</v>
      </c>
      <c r="DH99" s="7">
        <f t="shared" si="177"/>
        <v>0.23934310144878232</v>
      </c>
      <c r="DI99" s="71">
        <f t="shared" si="178"/>
        <v>0</v>
      </c>
      <c r="DJ99" s="16">
        <v>1932</v>
      </c>
      <c r="DK99" s="23">
        <f t="shared" si="179"/>
        <v>0.56653695728682407</v>
      </c>
      <c r="DL99" s="23">
        <f t="shared" si="180"/>
        <v>0.89141937775945301</v>
      </c>
      <c r="DM99" s="23">
        <f t="shared" si="181"/>
        <v>0.59346944919314903</v>
      </c>
      <c r="DN99" s="23">
        <f t="shared" si="182"/>
        <v>0.93225839601622884</v>
      </c>
    </row>
    <row r="100" spans="1:118">
      <c r="A100" s="16">
        <v>1933</v>
      </c>
      <c r="B100" s="9">
        <v>62629.800817416057</v>
      </c>
      <c r="C100" s="9">
        <v>8460.2728423485096</v>
      </c>
      <c r="D100" s="9">
        <v>0</v>
      </c>
      <c r="E100" s="9">
        <v>0</v>
      </c>
      <c r="F100" s="9">
        <v>0</v>
      </c>
      <c r="G100" s="9">
        <v>39908.705001753682</v>
      </c>
      <c r="H100" s="9">
        <v>0</v>
      </c>
      <c r="I100" s="9">
        <v>14260.822973313871</v>
      </c>
      <c r="J100" s="9">
        <v>2282179.0111335651</v>
      </c>
      <c r="K100" s="9">
        <v>4473001</v>
      </c>
      <c r="L100" s="9">
        <f t="shared" si="136"/>
        <v>510212.05028426438</v>
      </c>
      <c r="M100" s="40">
        <v>444.50900000000001</v>
      </c>
      <c r="N100" s="40">
        <f t="shared" si="137"/>
        <v>456.68271017222122</v>
      </c>
      <c r="O100" s="27">
        <f t="shared" si="138"/>
        <v>14001.740848574827</v>
      </c>
      <c r="P100" s="27">
        <f t="shared" si="111"/>
        <v>2.7442983443401161</v>
      </c>
      <c r="Q100" s="19">
        <v>1933</v>
      </c>
      <c r="R100" s="7">
        <f t="shared" si="112"/>
        <v>2.7442983443401161</v>
      </c>
      <c r="S100" s="7">
        <f t="shared" si="113"/>
        <v>0.37071030804661842</v>
      </c>
      <c r="T100" s="7">
        <f t="shared" si="114"/>
        <v>0</v>
      </c>
      <c r="U100" s="7">
        <f t="shared" si="115"/>
        <v>0</v>
      </c>
      <c r="V100" s="7">
        <v>0</v>
      </c>
      <c r="W100" s="7"/>
      <c r="X100" s="7">
        <f t="shared" si="116"/>
        <v>1.7487105440484665</v>
      </c>
      <c r="Y100" s="7">
        <f t="shared" si="117"/>
        <v>0</v>
      </c>
      <c r="Z100" s="7">
        <f t="shared" si="118"/>
        <v>0.62487749224503109</v>
      </c>
      <c r="AA100" s="71">
        <f t="shared" si="139"/>
        <v>0</v>
      </c>
      <c r="AB100" s="16">
        <v>1933</v>
      </c>
      <c r="AC100" s="9">
        <f t="shared" si="140"/>
        <v>2622.6845811280377</v>
      </c>
      <c r="AD100" s="9">
        <f t="shared" si="140"/>
        <v>2115.0682105871274</v>
      </c>
      <c r="AE100" s="9">
        <f t="shared" si="140"/>
        <v>1861.2600253166722</v>
      </c>
      <c r="AF100" s="9">
        <f t="shared" si="140"/>
        <v>1099.8354695053063</v>
      </c>
      <c r="AG100" s="9">
        <f t="shared" si="140"/>
        <v>761.42455581136585</v>
      </c>
      <c r="AH100" s="9">
        <f t="shared" si="141"/>
        <v>0</v>
      </c>
      <c r="AI100" s="9">
        <f t="shared" si="141"/>
        <v>0</v>
      </c>
      <c r="AJ100" s="9">
        <f t="shared" si="141"/>
        <v>0</v>
      </c>
      <c r="AK100" s="9">
        <f t="shared" si="141"/>
        <v>0</v>
      </c>
      <c r="AL100" s="9">
        <f t="shared" si="141"/>
        <v>0</v>
      </c>
      <c r="AM100" s="27">
        <f t="shared" si="142"/>
        <v>0</v>
      </c>
      <c r="AN100" s="27">
        <f t="shared" si="142"/>
        <v>0</v>
      </c>
      <c r="AO100" s="27">
        <f t="shared" si="142"/>
        <v>0</v>
      </c>
      <c r="AP100" s="27">
        <f t="shared" si="142"/>
        <v>0</v>
      </c>
      <c r="AQ100" s="27">
        <f t="shared" si="142"/>
        <v>0</v>
      </c>
      <c r="AR100" s="19">
        <v>1933</v>
      </c>
      <c r="AS100" s="27">
        <f t="shared" si="183"/>
        <v>9203.7231832401994</v>
      </c>
      <c r="AT100" s="27">
        <f t="shared" si="183"/>
        <v>9512.2417140381876</v>
      </c>
      <c r="AU100" s="27">
        <f t="shared" si="183"/>
        <v>8580.248212184888</v>
      </c>
      <c r="AV100" s="27">
        <f t="shared" si="183"/>
        <v>7520.3767118645446</v>
      </c>
      <c r="AW100" s="27">
        <f t="shared" si="183"/>
        <v>5092.115180425867</v>
      </c>
      <c r="AX100" s="157">
        <f t="shared" si="143"/>
        <v>39908.705001753689</v>
      </c>
      <c r="AY100" s="27">
        <f t="shared" si="144"/>
        <v>0</v>
      </c>
      <c r="AZ100" s="27">
        <f t="shared" si="144"/>
        <v>0</v>
      </c>
      <c r="BA100" s="27">
        <f t="shared" si="144"/>
        <v>0</v>
      </c>
      <c r="BB100" s="27">
        <f t="shared" si="144"/>
        <v>0</v>
      </c>
      <c r="BC100" s="27">
        <f t="shared" si="144"/>
        <v>0</v>
      </c>
      <c r="BD100" s="27">
        <f t="shared" si="145"/>
        <v>1671.2258442426526</v>
      </c>
      <c r="BE100" s="27">
        <f t="shared" si="145"/>
        <v>2076.8036496036989</v>
      </c>
      <c r="BF100" s="27">
        <f t="shared" si="145"/>
        <v>2074.0940932387693</v>
      </c>
      <c r="BG100" s="27">
        <f t="shared" si="145"/>
        <v>2243.5126701617382</v>
      </c>
      <c r="BH100" s="27">
        <f t="shared" si="145"/>
        <v>6195.1867160670108</v>
      </c>
      <c r="BI100" s="4"/>
      <c r="BJ100" s="7">
        <f t="shared" si="119"/>
        <v>0.11492019549445169</v>
      </c>
      <c r="BK100" s="7">
        <f t="shared" si="120"/>
        <v>9.2677577011654605E-2</v>
      </c>
      <c r="BL100" s="7">
        <f t="shared" si="121"/>
        <v>8.1556267770256055E-2</v>
      </c>
      <c r="BM100" s="7">
        <f t="shared" si="122"/>
        <v>4.8192340046060399E-2</v>
      </c>
      <c r="BN100" s="7">
        <f t="shared" si="123"/>
        <v>3.3363927724195656E-2</v>
      </c>
      <c r="BO100" s="71">
        <f t="shared" si="146"/>
        <v>0</v>
      </c>
      <c r="BP100" s="7">
        <f t="shared" si="124"/>
        <v>0</v>
      </c>
      <c r="BQ100" s="7">
        <f t="shared" si="125"/>
        <v>0</v>
      </c>
      <c r="BR100" s="7">
        <f t="shared" si="126"/>
        <v>0</v>
      </c>
      <c r="BS100" s="7">
        <f t="shared" si="127"/>
        <v>0</v>
      </c>
      <c r="BT100" s="7">
        <f t="shared" si="128"/>
        <v>0</v>
      </c>
      <c r="BU100" s="7">
        <f t="shared" si="129"/>
        <v>0</v>
      </c>
      <c r="BV100" s="7">
        <f t="shared" si="130"/>
        <v>0</v>
      </c>
      <c r="BW100" s="7">
        <f t="shared" si="131"/>
        <v>0</v>
      </c>
      <c r="BX100" s="7">
        <f t="shared" si="132"/>
        <v>0</v>
      </c>
      <c r="BY100" s="7">
        <f t="shared" si="133"/>
        <v>0</v>
      </c>
      <c r="BZ100" s="180"/>
      <c r="CA100" s="7">
        <f t="shared" si="147"/>
        <v>0.40328664571622197</v>
      </c>
      <c r="CB100" s="7">
        <f t="shared" si="148"/>
        <v>0.41680524041422273</v>
      </c>
      <c r="CC100" s="7">
        <f t="shared" si="149"/>
        <v>0.37596736147017024</v>
      </c>
      <c r="CD100" s="7">
        <f t="shared" si="150"/>
        <v>0.32952615352154829</v>
      </c>
      <c r="CE100" s="7">
        <f t="shared" si="151"/>
        <v>0.2231251429263035</v>
      </c>
      <c r="CF100" s="71">
        <f t="shared" si="134"/>
        <v>0</v>
      </c>
      <c r="CG100" s="174">
        <f t="shared" si="152"/>
        <v>0</v>
      </c>
      <c r="CH100" s="174">
        <f t="shared" si="153"/>
        <v>0</v>
      </c>
      <c r="CI100" s="174">
        <f t="shared" si="154"/>
        <v>0</v>
      </c>
      <c r="CJ100" s="174">
        <f t="shared" si="155"/>
        <v>0</v>
      </c>
      <c r="CK100" s="174">
        <f t="shared" si="156"/>
        <v>0</v>
      </c>
      <c r="CL100" s="71">
        <f t="shared" si="157"/>
        <v>0</v>
      </c>
      <c r="CM100" s="7">
        <f t="shared" si="158"/>
        <v>7.3229393316195199E-2</v>
      </c>
      <c r="CN100" s="7">
        <f t="shared" si="159"/>
        <v>9.1000909195643867E-2</v>
      </c>
      <c r="CO100" s="7">
        <f t="shared" si="160"/>
        <v>9.0882182472117323E-2</v>
      </c>
      <c r="CP100" s="7">
        <f t="shared" si="161"/>
        <v>9.8305727079988303E-2</v>
      </c>
      <c r="CQ100" s="7">
        <f t="shared" si="162"/>
        <v>0.27145928018108639</v>
      </c>
      <c r="CR100" s="71">
        <f t="shared" si="163"/>
        <v>0</v>
      </c>
      <c r="CS100" s="7">
        <f t="shared" si="164"/>
        <v>1.7487105440484667</v>
      </c>
      <c r="CT100" s="7">
        <f t="shared" si="165"/>
        <v>0.37071030804661836</v>
      </c>
      <c r="CU100" s="7">
        <f t="shared" ref="CU100:CU147" si="184">SUM(BP100:BY100)+SUM(CG100:CQ100)</f>
        <v>0.62487749224503109</v>
      </c>
      <c r="CV100" s="93">
        <f t="shared" si="167"/>
        <v>0</v>
      </c>
      <c r="CW100" s="71">
        <f t="shared" si="168"/>
        <v>0</v>
      </c>
      <c r="CX100" s="16">
        <v>1933</v>
      </c>
      <c r="CY100" s="7">
        <f t="shared" si="169"/>
        <v>1.7487105440484667</v>
      </c>
      <c r="CZ100" s="7">
        <f t="shared" si="170"/>
        <v>2.119420852095085</v>
      </c>
      <c r="DA100" s="7">
        <f t="shared" si="171"/>
        <v>2.7442983443401161</v>
      </c>
      <c r="DB100" s="92">
        <f t="shared" si="172"/>
        <v>2.7442983443401161</v>
      </c>
      <c r="DC100" s="93">
        <f t="shared" si="135"/>
        <v>0</v>
      </c>
      <c r="DD100" s="7">
        <f t="shared" si="173"/>
        <v>0.59143623452686878</v>
      </c>
      <c r="DE100" s="7">
        <f t="shared" si="174"/>
        <v>0.60048372662152116</v>
      </c>
      <c r="DF100" s="7">
        <f t="shared" si="175"/>
        <v>0.54840581171254366</v>
      </c>
      <c r="DG100" s="7">
        <f t="shared" si="176"/>
        <v>0.47602422064759697</v>
      </c>
      <c r="DH100" s="7">
        <f t="shared" si="177"/>
        <v>0.52794835083158553</v>
      </c>
      <c r="DI100" s="71">
        <f t="shared" si="178"/>
        <v>0</v>
      </c>
      <c r="DJ100" s="16">
        <v>1933</v>
      </c>
      <c r="DK100" s="23">
        <f t="shared" si="179"/>
        <v>0.96269649145935521</v>
      </c>
      <c r="DL100" s="23">
        <f t="shared" si="180"/>
        <v>0.92724418914111995</v>
      </c>
      <c r="DM100" s="23">
        <f t="shared" si="181"/>
        <v>0.59346944919314903</v>
      </c>
      <c r="DN100" s="23">
        <f t="shared" si="182"/>
        <v>0.93225839601622884</v>
      </c>
    </row>
    <row r="101" spans="1:118">
      <c r="A101" s="16">
        <v>1934</v>
      </c>
      <c r="B101" s="9">
        <v>67800.483112992762</v>
      </c>
      <c r="C101" s="9">
        <v>13798.369226202181</v>
      </c>
      <c r="D101" s="9">
        <v>0</v>
      </c>
      <c r="E101" s="9">
        <v>0</v>
      </c>
      <c r="F101" s="9">
        <v>0</v>
      </c>
      <c r="G101" s="9">
        <v>45463.63678927529</v>
      </c>
      <c r="H101" s="9">
        <v>0</v>
      </c>
      <c r="I101" s="9">
        <v>8538.4770975152915</v>
      </c>
      <c r="J101" s="9">
        <v>2755116.1098244386</v>
      </c>
      <c r="K101" s="9">
        <v>4547615</v>
      </c>
      <c r="L101" s="9">
        <f t="shared" si="136"/>
        <v>605837.58955506096</v>
      </c>
      <c r="M101" s="40">
        <v>528.86599999999999</v>
      </c>
      <c r="N101" s="40">
        <f t="shared" si="137"/>
        <v>543.34998436014109</v>
      </c>
      <c r="O101" s="27">
        <f t="shared" si="138"/>
        <v>14909.02002763927</v>
      </c>
      <c r="P101" s="27">
        <f t="shared" si="111"/>
        <v>2.4608938574756891</v>
      </c>
      <c r="Q101" s="19">
        <v>1934</v>
      </c>
      <c r="R101" s="7">
        <f t="shared" si="112"/>
        <v>2.4608938574756891</v>
      </c>
      <c r="S101" s="7">
        <f t="shared" si="113"/>
        <v>0.50082714035167986</v>
      </c>
      <c r="T101" s="7">
        <f t="shared" si="114"/>
        <v>0</v>
      </c>
      <c r="U101" s="7">
        <f t="shared" si="115"/>
        <v>0</v>
      </c>
      <c r="V101" s="7">
        <v>0</v>
      </c>
      <c r="W101" s="7"/>
      <c r="X101" s="7">
        <f t="shared" si="116"/>
        <v>1.6501532050557506</v>
      </c>
      <c r="Y101" s="7">
        <f t="shared" si="117"/>
        <v>0</v>
      </c>
      <c r="Z101" s="7">
        <f t="shared" si="118"/>
        <v>0.30991351206825835</v>
      </c>
      <c r="AA101" s="71">
        <f t="shared" si="139"/>
        <v>0</v>
      </c>
      <c r="AB101" s="16">
        <v>1934</v>
      </c>
      <c r="AC101" s="9">
        <f t="shared" si="140"/>
        <v>4277.4944601226762</v>
      </c>
      <c r="AD101" s="9">
        <f t="shared" si="140"/>
        <v>3449.5923065505453</v>
      </c>
      <c r="AE101" s="9">
        <f t="shared" si="140"/>
        <v>3035.6412297644797</v>
      </c>
      <c r="AF101" s="9">
        <f t="shared" si="140"/>
        <v>1793.7879994062837</v>
      </c>
      <c r="AG101" s="9">
        <f t="shared" si="140"/>
        <v>1241.8532303581962</v>
      </c>
      <c r="AH101" s="9">
        <f t="shared" si="141"/>
        <v>0</v>
      </c>
      <c r="AI101" s="9">
        <f t="shared" si="141"/>
        <v>0</v>
      </c>
      <c r="AJ101" s="9">
        <f t="shared" si="141"/>
        <v>0</v>
      </c>
      <c r="AK101" s="9">
        <f t="shared" si="141"/>
        <v>0</v>
      </c>
      <c r="AL101" s="9">
        <f t="shared" si="141"/>
        <v>0</v>
      </c>
      <c r="AM101" s="27">
        <f t="shared" si="142"/>
        <v>0</v>
      </c>
      <c r="AN101" s="27">
        <f t="shared" si="142"/>
        <v>0</v>
      </c>
      <c r="AO101" s="27">
        <f t="shared" si="142"/>
        <v>0</v>
      </c>
      <c r="AP101" s="27">
        <f t="shared" si="142"/>
        <v>0</v>
      </c>
      <c r="AQ101" s="27">
        <f t="shared" si="142"/>
        <v>0</v>
      </c>
      <c r="AR101" s="19">
        <v>1934</v>
      </c>
      <c r="AS101" s="27">
        <f t="shared" si="183"/>
        <v>10484.798439174561</v>
      </c>
      <c r="AT101" s="27">
        <f t="shared" si="183"/>
        <v>10836.259966837366</v>
      </c>
      <c r="AU101" s="27">
        <f t="shared" si="183"/>
        <v>9774.5413754583351</v>
      </c>
      <c r="AV101" s="27">
        <f t="shared" si="183"/>
        <v>8567.1453215961283</v>
      </c>
      <c r="AW101" s="27">
        <f t="shared" si="183"/>
        <v>5800.8916862089036</v>
      </c>
      <c r="AX101" s="157">
        <f t="shared" si="143"/>
        <v>45463.636789275297</v>
      </c>
      <c r="AY101" s="27">
        <f t="shared" si="144"/>
        <v>0</v>
      </c>
      <c r="AZ101" s="27">
        <f t="shared" si="144"/>
        <v>0</v>
      </c>
      <c r="BA101" s="27">
        <f t="shared" si="144"/>
        <v>0</v>
      </c>
      <c r="BB101" s="27">
        <f t="shared" si="144"/>
        <v>0</v>
      </c>
      <c r="BC101" s="27">
        <f t="shared" si="144"/>
        <v>0</v>
      </c>
      <c r="BD101" s="27">
        <f t="shared" si="145"/>
        <v>1000.6241310578172</v>
      </c>
      <c r="BE101" s="27">
        <f t="shared" si="145"/>
        <v>1243.4584197111517</v>
      </c>
      <c r="BF101" s="27">
        <f t="shared" si="145"/>
        <v>1241.8361090626238</v>
      </c>
      <c r="BG101" s="27">
        <f t="shared" si="145"/>
        <v>1343.2732169811054</v>
      </c>
      <c r="BH101" s="27">
        <f t="shared" si="145"/>
        <v>3709.2852207025921</v>
      </c>
      <c r="BI101" s="4"/>
      <c r="BJ101" s="7">
        <f t="shared" si="119"/>
        <v>0.15525641350902072</v>
      </c>
      <c r="BK101" s="7">
        <f t="shared" si="120"/>
        <v>0.12520678508791996</v>
      </c>
      <c r="BL101" s="7">
        <f t="shared" si="121"/>
        <v>0.11018197087736956</v>
      </c>
      <c r="BM101" s="7">
        <f t="shared" si="122"/>
        <v>6.5107528245718374E-2</v>
      </c>
      <c r="BN101" s="7">
        <f t="shared" si="123"/>
        <v>4.5074442631651182E-2</v>
      </c>
      <c r="BO101" s="71">
        <f t="shared" si="146"/>
        <v>0</v>
      </c>
      <c r="BP101" s="7">
        <f t="shared" si="124"/>
        <v>0</v>
      </c>
      <c r="BQ101" s="7">
        <f t="shared" si="125"/>
        <v>0</v>
      </c>
      <c r="BR101" s="7">
        <f t="shared" si="126"/>
        <v>0</v>
      </c>
      <c r="BS101" s="7">
        <f t="shared" si="127"/>
        <v>0</v>
      </c>
      <c r="BT101" s="7">
        <f t="shared" si="128"/>
        <v>0</v>
      </c>
      <c r="BU101" s="7">
        <f t="shared" si="129"/>
        <v>0</v>
      </c>
      <c r="BV101" s="7">
        <f t="shared" si="130"/>
        <v>0</v>
      </c>
      <c r="BW101" s="7">
        <f t="shared" si="131"/>
        <v>0</v>
      </c>
      <c r="BX101" s="7">
        <f t="shared" si="132"/>
        <v>0</v>
      </c>
      <c r="BY101" s="7">
        <f t="shared" si="133"/>
        <v>0</v>
      </c>
      <c r="BZ101" s="180"/>
      <c r="CA101" s="7">
        <f t="shared" si="147"/>
        <v>0.38055740742783695</v>
      </c>
      <c r="CB101" s="7">
        <f t="shared" si="148"/>
        <v>0.39331409403024664</v>
      </c>
      <c r="CC101" s="7">
        <f t="shared" si="149"/>
        <v>0.35477783824076975</v>
      </c>
      <c r="CD101" s="7">
        <f t="shared" si="150"/>
        <v>0.31095405711021173</v>
      </c>
      <c r="CE101" s="7">
        <f t="shared" si="151"/>
        <v>0.21054980824668576</v>
      </c>
      <c r="CF101" s="71">
        <f t="shared" si="134"/>
        <v>0</v>
      </c>
      <c r="CG101" s="174">
        <f t="shared" si="152"/>
        <v>0</v>
      </c>
      <c r="CH101" s="174">
        <f t="shared" si="153"/>
        <v>0</v>
      </c>
      <c r="CI101" s="174">
        <f t="shared" si="154"/>
        <v>0</v>
      </c>
      <c r="CJ101" s="174">
        <f t="shared" si="155"/>
        <v>0</v>
      </c>
      <c r="CK101" s="174">
        <f t="shared" si="156"/>
        <v>0</v>
      </c>
      <c r="CL101" s="71">
        <f t="shared" si="157"/>
        <v>0</v>
      </c>
      <c r="CM101" s="7">
        <f t="shared" si="158"/>
        <v>3.6318764479279203E-2</v>
      </c>
      <c r="CN101" s="7">
        <f t="shared" si="159"/>
        <v>4.5132704762500454E-2</v>
      </c>
      <c r="CO101" s="7">
        <f t="shared" si="160"/>
        <v>4.5073821195207482E-2</v>
      </c>
      <c r="CP101" s="7">
        <f t="shared" si="161"/>
        <v>4.8755593718578398E-2</v>
      </c>
      <c r="CQ101" s="7">
        <f t="shared" si="162"/>
        <v>0.13463262791269276</v>
      </c>
      <c r="CR101" s="71">
        <f t="shared" si="163"/>
        <v>0</v>
      </c>
      <c r="CS101" s="7">
        <f t="shared" si="164"/>
        <v>1.6501532050557508</v>
      </c>
      <c r="CT101" s="7">
        <f t="shared" si="165"/>
        <v>0.50082714035167986</v>
      </c>
      <c r="CU101" s="7">
        <f t="shared" si="184"/>
        <v>0.30991351206825829</v>
      </c>
      <c r="CV101" s="93">
        <f t="shared" si="167"/>
        <v>0</v>
      </c>
      <c r="CW101" s="71">
        <f t="shared" si="168"/>
        <v>0</v>
      </c>
      <c r="CX101" s="16">
        <v>1934</v>
      </c>
      <c r="CY101" s="7">
        <f t="shared" si="169"/>
        <v>1.6501532050557508</v>
      </c>
      <c r="CZ101" s="7">
        <f t="shared" si="170"/>
        <v>2.1509803454074308</v>
      </c>
      <c r="DA101" s="7">
        <f t="shared" si="171"/>
        <v>2.4608938574756891</v>
      </c>
      <c r="DB101" s="92">
        <f t="shared" si="172"/>
        <v>2.4608938574756891</v>
      </c>
      <c r="DC101" s="93">
        <f t="shared" si="135"/>
        <v>0</v>
      </c>
      <c r="DD101" s="7">
        <f t="shared" si="173"/>
        <v>0.57213258541613687</v>
      </c>
      <c r="DE101" s="7">
        <f t="shared" si="174"/>
        <v>0.563653583880667</v>
      </c>
      <c r="DF101" s="7">
        <f t="shared" si="175"/>
        <v>0.51003363031334681</v>
      </c>
      <c r="DG101" s="7">
        <f t="shared" si="176"/>
        <v>0.4248171790745085</v>
      </c>
      <c r="DH101" s="7">
        <f t="shared" si="177"/>
        <v>0.39025687879102972</v>
      </c>
      <c r="DI101" s="71">
        <f t="shared" si="178"/>
        <v>0</v>
      </c>
      <c r="DJ101" s="16">
        <v>1934</v>
      </c>
      <c r="DK101" s="23">
        <f t="shared" si="179"/>
        <v>0.76515911029488304</v>
      </c>
      <c r="DL101" s="23">
        <f t="shared" si="180"/>
        <v>0.89146055182712103</v>
      </c>
      <c r="DM101" s="23">
        <f t="shared" si="181"/>
        <v>0.59346944919314903</v>
      </c>
      <c r="DN101" s="23">
        <f t="shared" si="182"/>
        <v>0.93225839601622884</v>
      </c>
    </row>
    <row r="102" spans="1:118">
      <c r="A102" s="16">
        <v>1935</v>
      </c>
      <c r="B102" s="9">
        <v>96745.619779727611</v>
      </c>
      <c r="C102" s="9">
        <v>27803.53981286749</v>
      </c>
      <c r="D102" s="9">
        <v>0</v>
      </c>
      <c r="E102" s="9">
        <v>0</v>
      </c>
      <c r="F102" s="9">
        <v>0</v>
      </c>
      <c r="G102" s="9">
        <v>65575.344860677273</v>
      </c>
      <c r="H102" s="9">
        <v>0</v>
      </c>
      <c r="I102" s="9">
        <v>3366.7351061828535</v>
      </c>
      <c r="J102" s="9">
        <v>2913657.0548530379</v>
      </c>
      <c r="K102" s="9">
        <v>4625112</v>
      </c>
      <c r="L102" s="9">
        <f t="shared" si="136"/>
        <v>629964.64839187416</v>
      </c>
      <c r="M102" s="40">
        <v>551.09299999999996</v>
      </c>
      <c r="N102" s="40">
        <f t="shared" si="137"/>
        <v>566.18571231840053</v>
      </c>
      <c r="O102" s="27">
        <f t="shared" si="138"/>
        <v>20917.465302402972</v>
      </c>
      <c r="P102" s="27">
        <f t="shared" si="111"/>
        <v>3.3204189085529614</v>
      </c>
      <c r="Q102" s="19">
        <v>1935</v>
      </c>
      <c r="R102" s="7">
        <f t="shared" si="112"/>
        <v>3.3204189085529614</v>
      </c>
      <c r="S102" s="7">
        <f t="shared" si="113"/>
        <v>0.95424887999627228</v>
      </c>
      <c r="T102" s="7">
        <f t="shared" si="114"/>
        <v>0</v>
      </c>
      <c r="U102" s="7">
        <f t="shared" si="115"/>
        <v>0</v>
      </c>
      <c r="V102" s="7">
        <v>0</v>
      </c>
      <c r="W102" s="7"/>
      <c r="X102" s="7">
        <f t="shared" si="116"/>
        <v>2.2506198782541631</v>
      </c>
      <c r="Y102" s="7">
        <f t="shared" si="117"/>
        <v>0</v>
      </c>
      <c r="Z102" s="7">
        <f t="shared" si="118"/>
        <v>0.11555015030252654</v>
      </c>
      <c r="AA102" s="71">
        <f t="shared" si="139"/>
        <v>0</v>
      </c>
      <c r="AB102" s="16">
        <v>1935</v>
      </c>
      <c r="AC102" s="9">
        <f t="shared" si="140"/>
        <v>8619.0973419889215</v>
      </c>
      <c r="AD102" s="9">
        <f t="shared" si="140"/>
        <v>6950.8849532168724</v>
      </c>
      <c r="AE102" s="9">
        <f t="shared" si="140"/>
        <v>6116.7787588308474</v>
      </c>
      <c r="AF102" s="9">
        <f t="shared" si="140"/>
        <v>3614.4601756727739</v>
      </c>
      <c r="AG102" s="9">
        <f t="shared" si="140"/>
        <v>2502.318583158074</v>
      </c>
      <c r="AH102" s="9">
        <f t="shared" si="141"/>
        <v>0</v>
      </c>
      <c r="AI102" s="9">
        <f t="shared" si="141"/>
        <v>0</v>
      </c>
      <c r="AJ102" s="9">
        <f t="shared" si="141"/>
        <v>0</v>
      </c>
      <c r="AK102" s="9">
        <f t="shared" si="141"/>
        <v>0</v>
      </c>
      <c r="AL102" s="9">
        <f t="shared" si="141"/>
        <v>0</v>
      </c>
      <c r="AM102" s="27">
        <f t="shared" si="142"/>
        <v>0</v>
      </c>
      <c r="AN102" s="27">
        <f t="shared" si="142"/>
        <v>0</v>
      </c>
      <c r="AO102" s="27">
        <f t="shared" si="142"/>
        <v>0</v>
      </c>
      <c r="AP102" s="27">
        <f t="shared" si="142"/>
        <v>0</v>
      </c>
      <c r="AQ102" s="27">
        <f t="shared" si="142"/>
        <v>0</v>
      </c>
      <c r="AR102" s="19">
        <v>1935</v>
      </c>
      <c r="AS102" s="27">
        <f t="shared" si="183"/>
        <v>15122.949284289371</v>
      </c>
      <c r="AT102" s="27">
        <f t="shared" si="183"/>
        <v>15629.886531491416</v>
      </c>
      <c r="AU102" s="27">
        <f t="shared" si="183"/>
        <v>14098.496442806383</v>
      </c>
      <c r="AV102" s="27">
        <f t="shared" si="183"/>
        <v>12356.985683726232</v>
      </c>
      <c r="AW102" s="27">
        <f t="shared" si="183"/>
        <v>8367.0269183638757</v>
      </c>
      <c r="AX102" s="157">
        <f t="shared" si="143"/>
        <v>65575.344860677287</v>
      </c>
      <c r="AY102" s="27">
        <f t="shared" si="144"/>
        <v>0</v>
      </c>
      <c r="AZ102" s="27">
        <f t="shared" si="144"/>
        <v>0</v>
      </c>
      <c r="BA102" s="27">
        <f t="shared" si="144"/>
        <v>0</v>
      </c>
      <c r="BB102" s="27">
        <f t="shared" si="144"/>
        <v>0</v>
      </c>
      <c r="BC102" s="27">
        <f t="shared" si="144"/>
        <v>0</v>
      </c>
      <c r="BD102" s="27">
        <f t="shared" si="145"/>
        <v>394.5476870935687</v>
      </c>
      <c r="BE102" s="27">
        <f t="shared" si="145"/>
        <v>490.29763351340893</v>
      </c>
      <c r="BF102" s="27">
        <f t="shared" si="145"/>
        <v>489.65795384323422</v>
      </c>
      <c r="BG102" s="27">
        <f t="shared" si="145"/>
        <v>529.65476690468643</v>
      </c>
      <c r="BH102" s="27">
        <f t="shared" si="145"/>
        <v>1462.5770648279549</v>
      </c>
      <c r="BI102" s="4"/>
      <c r="BJ102" s="7">
        <f t="shared" si="119"/>
        <v>0.29581715279884441</v>
      </c>
      <c r="BK102" s="7">
        <f t="shared" si="120"/>
        <v>0.23856221999906807</v>
      </c>
      <c r="BL102" s="7">
        <f t="shared" si="121"/>
        <v>0.2099347535991799</v>
      </c>
      <c r="BM102" s="7">
        <f t="shared" si="122"/>
        <v>0.12405235439951541</v>
      </c>
      <c r="BN102" s="7">
        <f t="shared" si="123"/>
        <v>8.5882399199664519E-2</v>
      </c>
      <c r="BO102" s="71">
        <f t="shared" si="146"/>
        <v>0</v>
      </c>
      <c r="BP102" s="7">
        <f t="shared" si="124"/>
        <v>0</v>
      </c>
      <c r="BQ102" s="7">
        <f t="shared" si="125"/>
        <v>0</v>
      </c>
      <c r="BR102" s="7">
        <f t="shared" si="126"/>
        <v>0</v>
      </c>
      <c r="BS102" s="7">
        <f t="shared" si="127"/>
        <v>0</v>
      </c>
      <c r="BT102" s="7">
        <f t="shared" si="128"/>
        <v>0</v>
      </c>
      <c r="BU102" s="7">
        <f t="shared" si="129"/>
        <v>0</v>
      </c>
      <c r="BV102" s="7">
        <f t="shared" si="130"/>
        <v>0</v>
      </c>
      <c r="BW102" s="7">
        <f t="shared" si="131"/>
        <v>0</v>
      </c>
      <c r="BX102" s="7">
        <f t="shared" si="132"/>
        <v>0</v>
      </c>
      <c r="BY102" s="7">
        <f t="shared" si="133"/>
        <v>0</v>
      </c>
      <c r="BZ102" s="180"/>
      <c r="CA102" s="7">
        <f t="shared" si="147"/>
        <v>0.51903669510796824</v>
      </c>
      <c r="CB102" s="7">
        <f t="shared" si="148"/>
        <v>0.53643535382649121</v>
      </c>
      <c r="CC102" s="7">
        <f t="shared" si="149"/>
        <v>0.48387631685491889</v>
      </c>
      <c r="CD102" s="7">
        <f t="shared" si="150"/>
        <v>0.42410570122328645</v>
      </c>
      <c r="CE102" s="7">
        <f t="shared" si="151"/>
        <v>0.28716581124149837</v>
      </c>
      <c r="CF102" s="71">
        <f t="shared" si="134"/>
        <v>0</v>
      </c>
      <c r="CG102" s="174">
        <f t="shared" si="152"/>
        <v>0</v>
      </c>
      <c r="CH102" s="174">
        <f t="shared" si="153"/>
        <v>0</v>
      </c>
      <c r="CI102" s="174">
        <f t="shared" si="154"/>
        <v>0</v>
      </c>
      <c r="CJ102" s="174">
        <f t="shared" si="155"/>
        <v>0</v>
      </c>
      <c r="CK102" s="174">
        <f t="shared" si="156"/>
        <v>0</v>
      </c>
      <c r="CL102" s="71">
        <f t="shared" si="157"/>
        <v>0</v>
      </c>
      <c r="CM102" s="7">
        <f t="shared" si="158"/>
        <v>1.3541322113953088E-2</v>
      </c>
      <c r="CN102" s="7">
        <f t="shared" si="159"/>
        <v>1.6827568388556941E-2</v>
      </c>
      <c r="CO102" s="7">
        <f t="shared" si="160"/>
        <v>1.6805613859999461E-2</v>
      </c>
      <c r="CP102" s="7">
        <f t="shared" si="161"/>
        <v>1.8178349645593471E-2</v>
      </c>
      <c r="CQ102" s="7">
        <f t="shared" si="162"/>
        <v>5.0197296294423571E-2</v>
      </c>
      <c r="CR102" s="71">
        <f t="shared" si="163"/>
        <v>0</v>
      </c>
      <c r="CS102" s="7">
        <f t="shared" si="164"/>
        <v>2.2506198782541635</v>
      </c>
      <c r="CT102" s="7">
        <f t="shared" si="165"/>
        <v>0.95424887999627239</v>
      </c>
      <c r="CU102" s="7">
        <f t="shared" si="184"/>
        <v>0.11555015030252652</v>
      </c>
      <c r="CV102" s="93">
        <f t="shared" si="167"/>
        <v>0</v>
      </c>
      <c r="CW102" s="71">
        <f t="shared" si="168"/>
        <v>0</v>
      </c>
      <c r="CX102" s="16">
        <v>1935</v>
      </c>
      <c r="CY102" s="7">
        <f t="shared" si="169"/>
        <v>2.2506198782541635</v>
      </c>
      <c r="CZ102" s="7">
        <f t="shared" si="170"/>
        <v>3.204868758250436</v>
      </c>
      <c r="DA102" s="7">
        <f t="shared" si="171"/>
        <v>3.3204189085529627</v>
      </c>
      <c r="DB102" s="92">
        <f t="shared" si="172"/>
        <v>3.3204189085529614</v>
      </c>
      <c r="DC102" s="93">
        <f t="shared" si="135"/>
        <v>0</v>
      </c>
      <c r="DD102" s="7">
        <f t="shared" si="173"/>
        <v>0.82839517002076568</v>
      </c>
      <c r="DE102" s="7">
        <f t="shared" si="174"/>
        <v>0.79182514221411615</v>
      </c>
      <c r="DF102" s="7">
        <f t="shared" si="175"/>
        <v>0.71061668431409819</v>
      </c>
      <c r="DG102" s="7">
        <f t="shared" si="176"/>
        <v>0.56633640526839535</v>
      </c>
      <c r="DH102" s="7">
        <f t="shared" si="177"/>
        <v>0.42324550673558647</v>
      </c>
      <c r="DI102" s="71">
        <f t="shared" si="178"/>
        <v>0</v>
      </c>
      <c r="DJ102" s="16">
        <v>1935</v>
      </c>
      <c r="DK102" s="23">
        <f t="shared" si="179"/>
        <v>0.59560310935298644</v>
      </c>
      <c r="DL102" s="23">
        <f t="shared" si="180"/>
        <v>0.85782330707732746</v>
      </c>
      <c r="DM102" s="23">
        <f t="shared" si="181"/>
        <v>0.59346944919314903</v>
      </c>
      <c r="DN102" s="23">
        <f t="shared" si="182"/>
        <v>0.93225839601622884</v>
      </c>
    </row>
    <row r="103" spans="1:118">
      <c r="A103" s="16">
        <v>1936</v>
      </c>
      <c r="B103" s="9">
        <v>90435.919748467684</v>
      </c>
      <c r="C103" s="9">
        <v>19566.015937387951</v>
      </c>
      <c r="D103" s="9">
        <v>0</v>
      </c>
      <c r="E103" s="9">
        <v>0</v>
      </c>
      <c r="F103" s="9">
        <v>0</v>
      </c>
      <c r="G103" s="9">
        <v>68366.044900187422</v>
      </c>
      <c r="H103" s="9">
        <v>0</v>
      </c>
      <c r="I103" s="9">
        <v>2503.8589108923184</v>
      </c>
      <c r="J103" s="9">
        <v>3056872.6302869092</v>
      </c>
      <c r="K103" s="9">
        <v>4705534</v>
      </c>
      <c r="L103" s="9">
        <f t="shared" si="136"/>
        <v>649633.52305751259</v>
      </c>
      <c r="M103" s="40">
        <v>569.702</v>
      </c>
      <c r="N103" s="40">
        <f t="shared" si="137"/>
        <v>585.3043545812003</v>
      </c>
      <c r="O103" s="27">
        <f t="shared" si="138"/>
        <v>19219.055637142923</v>
      </c>
      <c r="P103" s="27">
        <f t="shared" si="111"/>
        <v>2.9584457936665696</v>
      </c>
      <c r="Q103" s="19">
        <v>1936</v>
      </c>
      <c r="R103" s="7">
        <f t="shared" si="112"/>
        <v>2.9584457936665696</v>
      </c>
      <c r="S103" s="7">
        <f t="shared" si="113"/>
        <v>0.64006644383974676</v>
      </c>
      <c r="T103" s="7">
        <f t="shared" si="114"/>
        <v>0</v>
      </c>
      <c r="U103" s="7">
        <f t="shared" si="115"/>
        <v>0</v>
      </c>
      <c r="V103" s="7">
        <v>0</v>
      </c>
      <c r="W103" s="7"/>
      <c r="X103" s="7">
        <f t="shared" si="116"/>
        <v>2.2364701827230133</v>
      </c>
      <c r="Y103" s="7">
        <f t="shared" si="117"/>
        <v>0</v>
      </c>
      <c r="Z103" s="7">
        <f t="shared" si="118"/>
        <v>8.1909167103809397E-2</v>
      </c>
      <c r="AA103" s="71">
        <f t="shared" si="139"/>
        <v>0</v>
      </c>
      <c r="AB103" s="16">
        <v>1936</v>
      </c>
      <c r="AC103" s="9">
        <f t="shared" si="140"/>
        <v>6065.4649405902646</v>
      </c>
      <c r="AD103" s="9">
        <f t="shared" si="140"/>
        <v>4891.5039843469876</v>
      </c>
      <c r="AE103" s="9">
        <f t="shared" si="140"/>
        <v>4304.5235062253496</v>
      </c>
      <c r="AF103" s="9">
        <f t="shared" si="140"/>
        <v>2543.5820718604336</v>
      </c>
      <c r="AG103" s="9">
        <f t="shared" si="140"/>
        <v>1760.9414343649155</v>
      </c>
      <c r="AH103" s="9">
        <f t="shared" si="141"/>
        <v>0</v>
      </c>
      <c r="AI103" s="9">
        <f t="shared" si="141"/>
        <v>0</v>
      </c>
      <c r="AJ103" s="9">
        <f t="shared" si="141"/>
        <v>0</v>
      </c>
      <c r="AK103" s="9">
        <f t="shared" si="141"/>
        <v>0</v>
      </c>
      <c r="AL103" s="9">
        <f t="shared" si="141"/>
        <v>0</v>
      </c>
      <c r="AM103" s="27">
        <f t="shared" si="142"/>
        <v>0</v>
      </c>
      <c r="AN103" s="27">
        <f t="shared" si="142"/>
        <v>0</v>
      </c>
      <c r="AO103" s="27">
        <f t="shared" si="142"/>
        <v>0</v>
      </c>
      <c r="AP103" s="27">
        <f t="shared" si="142"/>
        <v>0</v>
      </c>
      <c r="AQ103" s="27">
        <f t="shared" si="142"/>
        <v>0</v>
      </c>
      <c r="AR103" s="19">
        <v>1936</v>
      </c>
      <c r="AS103" s="27">
        <f t="shared" si="183"/>
        <v>15766.538963533039</v>
      </c>
      <c r="AT103" s="27">
        <f t="shared" si="183"/>
        <v>16295.050017152753</v>
      </c>
      <c r="AU103" s="27">
        <f t="shared" si="183"/>
        <v>14698.488324870688</v>
      </c>
      <c r="AV103" s="27">
        <f t="shared" si="183"/>
        <v>12882.86382449801</v>
      </c>
      <c r="AW103" s="27">
        <f t="shared" si="183"/>
        <v>8723.1037701329387</v>
      </c>
      <c r="AX103" s="157">
        <f t="shared" si="143"/>
        <v>68366.044900187422</v>
      </c>
      <c r="AY103" s="27">
        <f t="shared" si="144"/>
        <v>0</v>
      </c>
      <c r="AZ103" s="27">
        <f t="shared" si="144"/>
        <v>0</v>
      </c>
      <c r="BA103" s="27">
        <f t="shared" si="144"/>
        <v>0</v>
      </c>
      <c r="BB103" s="27">
        <f t="shared" si="144"/>
        <v>0</v>
      </c>
      <c r="BC103" s="27">
        <f t="shared" si="144"/>
        <v>0</v>
      </c>
      <c r="BD103" s="27">
        <f t="shared" si="145"/>
        <v>293.42722576747082</v>
      </c>
      <c r="BE103" s="27">
        <f t="shared" si="145"/>
        <v>364.63697319324825</v>
      </c>
      <c r="BF103" s="27">
        <f t="shared" si="145"/>
        <v>364.16124000017874</v>
      </c>
      <c r="BG103" s="27">
        <f t="shared" si="145"/>
        <v>393.90708386157951</v>
      </c>
      <c r="BH103" s="27">
        <f t="shared" si="145"/>
        <v>1087.7263880698408</v>
      </c>
      <c r="BI103" s="4"/>
      <c r="BJ103" s="7">
        <f t="shared" si="119"/>
        <v>0.19842059759032152</v>
      </c>
      <c r="BK103" s="7">
        <f t="shared" si="120"/>
        <v>0.16001661095993669</v>
      </c>
      <c r="BL103" s="7">
        <f t="shared" si="121"/>
        <v>0.14081461764474432</v>
      </c>
      <c r="BM103" s="7">
        <f t="shared" si="122"/>
        <v>8.3208637699167087E-2</v>
      </c>
      <c r="BN103" s="7">
        <f t="shared" si="123"/>
        <v>5.7605979945577208E-2</v>
      </c>
      <c r="BO103" s="71">
        <f t="shared" si="146"/>
        <v>0</v>
      </c>
      <c r="BP103" s="7">
        <f t="shared" si="124"/>
        <v>0</v>
      </c>
      <c r="BQ103" s="7">
        <f t="shared" si="125"/>
        <v>0</v>
      </c>
      <c r="BR103" s="7">
        <f t="shared" si="126"/>
        <v>0</v>
      </c>
      <c r="BS103" s="7">
        <f t="shared" si="127"/>
        <v>0</v>
      </c>
      <c r="BT103" s="7">
        <f t="shared" si="128"/>
        <v>0</v>
      </c>
      <c r="BU103" s="7">
        <f t="shared" si="129"/>
        <v>0</v>
      </c>
      <c r="BV103" s="7">
        <f t="shared" si="130"/>
        <v>0</v>
      </c>
      <c r="BW103" s="7">
        <f t="shared" si="131"/>
        <v>0</v>
      </c>
      <c r="BX103" s="7">
        <f t="shared" si="132"/>
        <v>0</v>
      </c>
      <c r="BY103" s="7">
        <f t="shared" si="133"/>
        <v>0</v>
      </c>
      <c r="BZ103" s="180"/>
      <c r="CA103" s="7">
        <f t="shared" si="147"/>
        <v>0.51577350025386037</v>
      </c>
      <c r="CB103" s="7">
        <f t="shared" si="148"/>
        <v>0.53306277323119433</v>
      </c>
      <c r="CC103" s="7">
        <f t="shared" si="149"/>
        <v>0.48083417605433992</v>
      </c>
      <c r="CD103" s="7">
        <f t="shared" si="150"/>
        <v>0.42143933956740826</v>
      </c>
      <c r="CE103" s="7">
        <f t="shared" si="151"/>
        <v>0.28536039361621074</v>
      </c>
      <c r="CF103" s="71">
        <f t="shared" si="134"/>
        <v>0</v>
      </c>
      <c r="CG103" s="174">
        <f t="shared" si="152"/>
        <v>0</v>
      </c>
      <c r="CH103" s="174">
        <f t="shared" si="153"/>
        <v>0</v>
      </c>
      <c r="CI103" s="174">
        <f t="shared" si="154"/>
        <v>0</v>
      </c>
      <c r="CJ103" s="174">
        <f t="shared" si="155"/>
        <v>0</v>
      </c>
      <c r="CK103" s="174">
        <f t="shared" si="156"/>
        <v>0</v>
      </c>
      <c r="CL103" s="71">
        <f t="shared" si="157"/>
        <v>0</v>
      </c>
      <c r="CM103" s="7">
        <f t="shared" si="158"/>
        <v>9.5989352928954243E-3</v>
      </c>
      <c r="CN103" s="7">
        <f t="shared" si="159"/>
        <v>1.1928432005327762E-2</v>
      </c>
      <c r="CO103" s="7">
        <f t="shared" si="160"/>
        <v>1.1912869263578039E-2</v>
      </c>
      <c r="CP103" s="7">
        <f t="shared" si="161"/>
        <v>1.2885950168771296E-2</v>
      </c>
      <c r="CQ103" s="7">
        <f t="shared" si="162"/>
        <v>3.5582980373236879E-2</v>
      </c>
      <c r="CR103" s="71">
        <f t="shared" si="163"/>
        <v>0</v>
      </c>
      <c r="CS103" s="7">
        <f t="shared" si="164"/>
        <v>2.2364701827230138</v>
      </c>
      <c r="CT103" s="7">
        <f t="shared" si="165"/>
        <v>0.64006644383974687</v>
      </c>
      <c r="CU103" s="7">
        <f t="shared" si="184"/>
        <v>8.190916710380941E-2</v>
      </c>
      <c r="CV103" s="93">
        <f t="shared" si="167"/>
        <v>0</v>
      </c>
      <c r="CW103" s="71">
        <f t="shared" si="168"/>
        <v>0</v>
      </c>
      <c r="CX103" s="16">
        <v>1936</v>
      </c>
      <c r="CY103" s="7">
        <f t="shared" si="169"/>
        <v>2.2364701827230138</v>
      </c>
      <c r="CZ103" s="7">
        <f t="shared" si="170"/>
        <v>2.8765366265627605</v>
      </c>
      <c r="DA103" s="7">
        <f t="shared" si="171"/>
        <v>2.95844579366657</v>
      </c>
      <c r="DB103" s="92">
        <f t="shared" si="172"/>
        <v>2.9584457936665696</v>
      </c>
      <c r="DC103" s="93">
        <f t="shared" si="135"/>
        <v>0</v>
      </c>
      <c r="DD103" s="7">
        <f t="shared" si="173"/>
        <v>0.72379303313707732</v>
      </c>
      <c r="DE103" s="7">
        <f t="shared" si="174"/>
        <v>0.7050078161964588</v>
      </c>
      <c r="DF103" s="7">
        <f t="shared" si="175"/>
        <v>0.63356166296266225</v>
      </c>
      <c r="DG103" s="7">
        <f t="shared" si="176"/>
        <v>0.51753392743534654</v>
      </c>
      <c r="DH103" s="7">
        <f t="shared" si="177"/>
        <v>0.37854935393502481</v>
      </c>
      <c r="DI103" s="71">
        <f t="shared" si="178"/>
        <v>0</v>
      </c>
      <c r="DJ103" s="16">
        <v>1936</v>
      </c>
      <c r="DK103" s="23">
        <f t="shared" si="179"/>
        <v>0.59749409736197046</v>
      </c>
      <c r="DL103" s="23">
        <f t="shared" si="180"/>
        <v>0.87533539832052187</v>
      </c>
      <c r="DM103" s="23">
        <f t="shared" si="181"/>
        <v>0.59346944919314903</v>
      </c>
      <c r="DN103" s="23">
        <f t="shared" si="182"/>
        <v>0.93225839601622895</v>
      </c>
    </row>
    <row r="104" spans="1:118">
      <c r="A104" s="16">
        <v>1937</v>
      </c>
      <c r="B104" s="9">
        <v>93114.791556127471</v>
      </c>
      <c r="C104" s="9">
        <v>20860.015704662452</v>
      </c>
      <c r="D104" s="9">
        <v>0</v>
      </c>
      <c r="E104" s="9">
        <v>0</v>
      </c>
      <c r="F104" s="9">
        <v>0</v>
      </c>
      <c r="G104" s="9">
        <v>63864.80849920927</v>
      </c>
      <c r="H104" s="9">
        <v>0</v>
      </c>
      <c r="I104" s="9">
        <v>8389.9673522557387</v>
      </c>
      <c r="J104" s="9">
        <v>3477709.177292529</v>
      </c>
      <c r="K104" s="9">
        <v>4788901</v>
      </c>
      <c r="L104" s="9">
        <f t="shared" si="136"/>
        <v>726201.93595410069</v>
      </c>
      <c r="M104" s="40">
        <v>638.39800000000002</v>
      </c>
      <c r="N104" s="40">
        <f t="shared" si="137"/>
        <v>655.88172299891721</v>
      </c>
      <c r="O104" s="27">
        <f t="shared" si="138"/>
        <v>19443.874817234158</v>
      </c>
      <c r="P104" s="27">
        <f t="shared" si="111"/>
        <v>2.6774749356304519</v>
      </c>
      <c r="Q104" s="19">
        <v>1937</v>
      </c>
      <c r="R104" s="7">
        <f t="shared" si="112"/>
        <v>2.6774749356304519</v>
      </c>
      <c r="S104" s="7">
        <f t="shared" si="113"/>
        <v>0.59982058996958509</v>
      </c>
      <c r="T104" s="7">
        <f t="shared" si="114"/>
        <v>0</v>
      </c>
      <c r="U104" s="7">
        <f t="shared" si="115"/>
        <v>0</v>
      </c>
      <c r="V104" s="7">
        <v>0</v>
      </c>
      <c r="W104" s="7"/>
      <c r="X104" s="7">
        <f t="shared" si="116"/>
        <v>1.8364045192798262</v>
      </c>
      <c r="Y104" s="7">
        <f t="shared" si="117"/>
        <v>0</v>
      </c>
      <c r="Z104" s="7">
        <f t="shared" si="118"/>
        <v>0.24124982638104051</v>
      </c>
      <c r="AA104" s="71">
        <f t="shared" si="139"/>
        <v>0</v>
      </c>
      <c r="AB104" s="16">
        <v>1937</v>
      </c>
      <c r="AC104" s="9">
        <f t="shared" si="140"/>
        <v>6466.6048684453599</v>
      </c>
      <c r="AD104" s="9">
        <f t="shared" si="140"/>
        <v>5215.0039261656129</v>
      </c>
      <c r="AE104" s="9">
        <f t="shared" si="140"/>
        <v>4589.2034550257395</v>
      </c>
      <c r="AF104" s="9">
        <f t="shared" si="140"/>
        <v>2711.802041606119</v>
      </c>
      <c r="AG104" s="9">
        <f t="shared" si="140"/>
        <v>1877.4014134196207</v>
      </c>
      <c r="AH104" s="9">
        <f t="shared" si="141"/>
        <v>0</v>
      </c>
      <c r="AI104" s="9">
        <f t="shared" si="141"/>
        <v>0</v>
      </c>
      <c r="AJ104" s="9">
        <f t="shared" si="141"/>
        <v>0</v>
      </c>
      <c r="AK104" s="9">
        <f t="shared" si="141"/>
        <v>0</v>
      </c>
      <c r="AL104" s="9">
        <f t="shared" si="141"/>
        <v>0</v>
      </c>
      <c r="AM104" s="27">
        <f t="shared" si="142"/>
        <v>0</v>
      </c>
      <c r="AN104" s="27">
        <f t="shared" si="142"/>
        <v>0</v>
      </c>
      <c r="AO104" s="27">
        <f t="shared" si="142"/>
        <v>0</v>
      </c>
      <c r="AP104" s="27">
        <f t="shared" si="142"/>
        <v>0</v>
      </c>
      <c r="AQ104" s="27">
        <f t="shared" si="142"/>
        <v>0</v>
      </c>
      <c r="AR104" s="19">
        <v>1937</v>
      </c>
      <c r="AS104" s="27">
        <f t="shared" si="183"/>
        <v>14728.466347167592</v>
      </c>
      <c r="AT104" s="27">
        <f t="shared" si="183"/>
        <v>15222.180109290544</v>
      </c>
      <c r="AU104" s="27">
        <f t="shared" si="183"/>
        <v>13730.736412589464</v>
      </c>
      <c r="AV104" s="27">
        <f t="shared" si="183"/>
        <v>12034.65305436589</v>
      </c>
      <c r="AW104" s="27">
        <f t="shared" si="183"/>
        <v>8148.7725757957842</v>
      </c>
      <c r="AX104" s="157">
        <f t="shared" si="143"/>
        <v>63864.80849920927</v>
      </c>
      <c r="AY104" s="27">
        <f t="shared" si="144"/>
        <v>0</v>
      </c>
      <c r="AZ104" s="27">
        <f t="shared" si="144"/>
        <v>0</v>
      </c>
      <c r="BA104" s="27">
        <f t="shared" si="144"/>
        <v>0</v>
      </c>
      <c r="BB104" s="27">
        <f t="shared" si="144"/>
        <v>0</v>
      </c>
      <c r="BC104" s="27">
        <f t="shared" si="144"/>
        <v>0</v>
      </c>
      <c r="BD104" s="27">
        <f t="shared" si="145"/>
        <v>983.22027401085006</v>
      </c>
      <c r="BE104" s="27">
        <f t="shared" si="145"/>
        <v>1221.830945509003</v>
      </c>
      <c r="BF104" s="27">
        <f t="shared" si="145"/>
        <v>1220.2368517120747</v>
      </c>
      <c r="BG104" s="27">
        <f t="shared" si="145"/>
        <v>1319.9096638568726</v>
      </c>
      <c r="BH104" s="27">
        <f t="shared" si="145"/>
        <v>3644.7696171669377</v>
      </c>
      <c r="BI104" s="4"/>
      <c r="BJ104" s="7">
        <f t="shared" si="119"/>
        <v>0.18594438289057139</v>
      </c>
      <c r="BK104" s="7">
        <f t="shared" si="120"/>
        <v>0.14995514749239627</v>
      </c>
      <c r="BL104" s="7">
        <f t="shared" si="121"/>
        <v>0.13196052979330872</v>
      </c>
      <c r="BM104" s="7">
        <f t="shared" si="122"/>
        <v>7.7976676696046077E-2</v>
      </c>
      <c r="BN104" s="7">
        <f t="shared" si="123"/>
        <v>5.3983853097262662E-2</v>
      </c>
      <c r="BO104" s="71">
        <f t="shared" si="146"/>
        <v>0</v>
      </c>
      <c r="BP104" s="7">
        <f t="shared" si="124"/>
        <v>0</v>
      </c>
      <c r="BQ104" s="7">
        <f t="shared" si="125"/>
        <v>0</v>
      </c>
      <c r="BR104" s="7">
        <f t="shared" si="126"/>
        <v>0</v>
      </c>
      <c r="BS104" s="7">
        <f t="shared" si="127"/>
        <v>0</v>
      </c>
      <c r="BT104" s="7">
        <f t="shared" si="128"/>
        <v>0</v>
      </c>
      <c r="BU104" s="7">
        <f t="shared" si="129"/>
        <v>0</v>
      </c>
      <c r="BV104" s="7">
        <f t="shared" si="130"/>
        <v>0</v>
      </c>
      <c r="BW104" s="7">
        <f t="shared" si="131"/>
        <v>0</v>
      </c>
      <c r="BX104" s="7">
        <f t="shared" si="132"/>
        <v>0</v>
      </c>
      <c r="BY104" s="7">
        <f t="shared" si="133"/>
        <v>0</v>
      </c>
      <c r="BZ104" s="180"/>
      <c r="CA104" s="7">
        <f t="shared" si="147"/>
        <v>0.42351058114163581</v>
      </c>
      <c r="CB104" s="7">
        <f t="shared" si="148"/>
        <v>0.43770710353478542</v>
      </c>
      <c r="CC104" s="7">
        <f t="shared" si="149"/>
        <v>0.39482129507100233</v>
      </c>
      <c r="CD104" s="7">
        <f t="shared" si="150"/>
        <v>0.34605116301688932</v>
      </c>
      <c r="CE104" s="7">
        <f t="shared" si="151"/>
        <v>0.23431437651551354</v>
      </c>
      <c r="CF104" s="71">
        <f t="shared" si="134"/>
        <v>0</v>
      </c>
      <c r="CG104" s="174">
        <f t="shared" si="152"/>
        <v>0</v>
      </c>
      <c r="CH104" s="174">
        <f t="shared" si="153"/>
        <v>0</v>
      </c>
      <c r="CI104" s="174">
        <f t="shared" si="154"/>
        <v>0</v>
      </c>
      <c r="CJ104" s="174">
        <f t="shared" si="155"/>
        <v>0</v>
      </c>
      <c r="CK104" s="174">
        <f t="shared" si="156"/>
        <v>0</v>
      </c>
      <c r="CL104" s="71">
        <f t="shared" si="157"/>
        <v>0</v>
      </c>
      <c r="CM104" s="7">
        <f t="shared" si="158"/>
        <v>2.8272067153594142E-2</v>
      </c>
      <c r="CN104" s="7">
        <f t="shared" si="159"/>
        <v>3.5133212215870922E-2</v>
      </c>
      <c r="CO104" s="7">
        <f t="shared" si="160"/>
        <v>3.5087374748858535E-2</v>
      </c>
      <c r="CP104" s="7">
        <f t="shared" si="161"/>
        <v>3.7953422686265288E-2</v>
      </c>
      <c r="CQ104" s="7">
        <f t="shared" si="162"/>
        <v>0.10480374957645161</v>
      </c>
      <c r="CR104" s="71">
        <f t="shared" si="163"/>
        <v>0</v>
      </c>
      <c r="CS104" s="7">
        <f t="shared" si="164"/>
        <v>1.8364045192798264</v>
      </c>
      <c r="CT104" s="7">
        <f t="shared" si="165"/>
        <v>0.59982058996958509</v>
      </c>
      <c r="CU104" s="7">
        <f t="shared" si="184"/>
        <v>0.24124982638104051</v>
      </c>
      <c r="CV104" s="93">
        <f t="shared" si="167"/>
        <v>0</v>
      </c>
      <c r="CW104" s="71">
        <f t="shared" si="168"/>
        <v>0</v>
      </c>
      <c r="CX104" s="16">
        <v>1937</v>
      </c>
      <c r="CY104" s="7">
        <f t="shared" si="169"/>
        <v>1.8364045192798264</v>
      </c>
      <c r="CZ104" s="7">
        <f t="shared" si="170"/>
        <v>2.4362251092494116</v>
      </c>
      <c r="DA104" s="7">
        <f t="shared" si="171"/>
        <v>2.6774749356304519</v>
      </c>
      <c r="DB104" s="92">
        <f t="shared" si="172"/>
        <v>2.6774749356304519</v>
      </c>
      <c r="DC104" s="93">
        <f t="shared" si="135"/>
        <v>0</v>
      </c>
      <c r="DD104" s="7">
        <f t="shared" si="173"/>
        <v>0.63772703118580132</v>
      </c>
      <c r="DE104" s="7">
        <f t="shared" si="174"/>
        <v>0.62279546324305268</v>
      </c>
      <c r="DF104" s="7">
        <f t="shared" si="175"/>
        <v>0.5618691996131695</v>
      </c>
      <c r="DG104" s="7">
        <f t="shared" si="176"/>
        <v>0.46198126239920068</v>
      </c>
      <c r="DH104" s="7">
        <f t="shared" si="177"/>
        <v>0.39310197918922779</v>
      </c>
      <c r="DI104" s="71">
        <f t="shared" si="178"/>
        <v>0</v>
      </c>
      <c r="DJ104" s="16">
        <v>1937</v>
      </c>
      <c r="DK104" s="23">
        <f t="shared" si="179"/>
        <v>0.69963254696976984</v>
      </c>
      <c r="DL104" s="23">
        <f t="shared" si="180"/>
        <v>0.88104968448400189</v>
      </c>
      <c r="DM104" s="23">
        <f t="shared" si="181"/>
        <v>0.59346944919314903</v>
      </c>
      <c r="DN104" s="23">
        <f t="shared" si="182"/>
        <v>0.93225839601622884</v>
      </c>
    </row>
    <row r="105" spans="1:118">
      <c r="A105" s="16">
        <v>1938</v>
      </c>
      <c r="B105" s="9">
        <v>107666.20348683684</v>
      </c>
      <c r="C105" s="9">
        <v>27087.617504703921</v>
      </c>
      <c r="D105" s="9">
        <v>0</v>
      </c>
      <c r="E105" s="9">
        <v>0</v>
      </c>
      <c r="F105" s="9">
        <v>0</v>
      </c>
      <c r="G105" s="9">
        <v>72075.136961027354</v>
      </c>
      <c r="H105" s="9">
        <v>0</v>
      </c>
      <c r="I105" s="9">
        <v>8503.44902110556</v>
      </c>
      <c r="J105" s="9">
        <v>3515712.9348393865</v>
      </c>
      <c r="K105" s="9">
        <v>4875203</v>
      </c>
      <c r="L105" s="9">
        <f t="shared" si="136"/>
        <v>721141.85498314362</v>
      </c>
      <c r="M105" s="40">
        <v>636.28499999999997</v>
      </c>
      <c r="N105" s="40">
        <f t="shared" si="137"/>
        <v>653.71085454272418</v>
      </c>
      <c r="O105" s="27">
        <f t="shared" si="138"/>
        <v>22084.455454847077</v>
      </c>
      <c r="P105" s="27">
        <f t="shared" ref="P105:P136" si="185">100*B105/J105</f>
        <v>3.062428744392224</v>
      </c>
      <c r="Q105" s="19">
        <v>1938</v>
      </c>
      <c r="R105" s="7">
        <f t="shared" ref="R105:R136" si="186">100*B105/$J105</f>
        <v>3.062428744392224</v>
      </c>
      <c r="S105" s="7">
        <f t="shared" ref="S105:S136" si="187">100*C105/$J105</f>
        <v>0.7704729597310368</v>
      </c>
      <c r="T105" s="7">
        <f t="shared" ref="T105:T136" si="188">100*D105/$J105</f>
        <v>0</v>
      </c>
      <c r="U105" s="7">
        <f t="shared" ref="U105:U136" si="189">100*E105/$J105</f>
        <v>0</v>
      </c>
      <c r="V105" s="7">
        <v>0</v>
      </c>
      <c r="W105" s="7"/>
      <c r="X105" s="7">
        <f t="shared" ref="X105:X136" si="190">100*G105/$J105</f>
        <v>2.0500859511819063</v>
      </c>
      <c r="Y105" s="7">
        <f t="shared" ref="Y105:Y136" si="191">100*H105/$J105</f>
        <v>0</v>
      </c>
      <c r="Z105" s="7">
        <f t="shared" ref="Z105:Z136" si="192">100*I105/$J105</f>
        <v>0.24186983347928082</v>
      </c>
      <c r="AA105" s="71">
        <f t="shared" si="139"/>
        <v>0</v>
      </c>
      <c r="AB105" s="16">
        <v>1938</v>
      </c>
      <c r="AC105" s="9">
        <f t="shared" si="140"/>
        <v>8397.1614264582149</v>
      </c>
      <c r="AD105" s="9">
        <f t="shared" si="140"/>
        <v>6771.9043761759804</v>
      </c>
      <c r="AE105" s="9">
        <f t="shared" si="140"/>
        <v>5959.2758510348631</v>
      </c>
      <c r="AF105" s="9">
        <f t="shared" si="140"/>
        <v>3521.3902756115099</v>
      </c>
      <c r="AG105" s="9">
        <f t="shared" si="140"/>
        <v>2437.8855754233527</v>
      </c>
      <c r="AH105" s="9">
        <f t="shared" si="141"/>
        <v>0</v>
      </c>
      <c r="AI105" s="9">
        <f t="shared" si="141"/>
        <v>0</v>
      </c>
      <c r="AJ105" s="9">
        <f t="shared" si="141"/>
        <v>0</v>
      </c>
      <c r="AK105" s="9">
        <f t="shared" si="141"/>
        <v>0</v>
      </c>
      <c r="AL105" s="9">
        <f t="shared" si="141"/>
        <v>0</v>
      </c>
      <c r="AM105" s="27">
        <f t="shared" si="142"/>
        <v>0</v>
      </c>
      <c r="AN105" s="27">
        <f t="shared" si="142"/>
        <v>0</v>
      </c>
      <c r="AO105" s="27">
        <f t="shared" si="142"/>
        <v>0</v>
      </c>
      <c r="AP105" s="27">
        <f t="shared" si="142"/>
        <v>0</v>
      </c>
      <c r="AQ105" s="27">
        <f t="shared" si="142"/>
        <v>0</v>
      </c>
      <c r="AR105" s="19">
        <v>1938</v>
      </c>
      <c r="AS105" s="27">
        <f t="shared" si="183"/>
        <v>16621.927696082104</v>
      </c>
      <c r="AT105" s="27">
        <f t="shared" si="183"/>
        <v>17179.112284289185</v>
      </c>
      <c r="AU105" s="27">
        <f t="shared" si="183"/>
        <v>15495.931652647234</v>
      </c>
      <c r="AV105" s="27">
        <f t="shared" si="183"/>
        <v>13581.803305377596</v>
      </c>
      <c r="AW105" s="27">
        <f t="shared" si="183"/>
        <v>9196.3620226312378</v>
      </c>
      <c r="AX105" s="157">
        <f t="shared" si="143"/>
        <v>72075.136961027354</v>
      </c>
      <c r="AY105" s="27">
        <f t="shared" si="144"/>
        <v>0</v>
      </c>
      <c r="AZ105" s="27">
        <f t="shared" si="144"/>
        <v>0</v>
      </c>
      <c r="BA105" s="27">
        <f t="shared" si="144"/>
        <v>0</v>
      </c>
      <c r="BB105" s="27">
        <f t="shared" si="144"/>
        <v>0</v>
      </c>
      <c r="BC105" s="27">
        <f t="shared" si="144"/>
        <v>0</v>
      </c>
      <c r="BD105" s="27">
        <f t="shared" si="145"/>
        <v>996.51919078336073</v>
      </c>
      <c r="BE105" s="27">
        <f t="shared" si="145"/>
        <v>1238.3572809436025</v>
      </c>
      <c r="BF105" s="27">
        <f t="shared" si="145"/>
        <v>1236.7416256295926</v>
      </c>
      <c r="BG105" s="27">
        <f t="shared" si="145"/>
        <v>1337.7626000003265</v>
      </c>
      <c r="BH105" s="27">
        <f t="shared" si="145"/>
        <v>3694.0683237486769</v>
      </c>
      <c r="BI105" s="4"/>
      <c r="BJ105" s="7">
        <f t="shared" ref="BJ105:BJ136" si="193">100*AC105/$J105</f>
        <v>0.2388466175166214</v>
      </c>
      <c r="BK105" s="7">
        <f t="shared" ref="BK105:BK136" si="194">100*AD105/$J105</f>
        <v>0.1926182399327592</v>
      </c>
      <c r="BL105" s="7">
        <f t="shared" ref="BL105:BL136" si="195">100*AE105/$J105</f>
        <v>0.16950405114082812</v>
      </c>
      <c r="BM105" s="7">
        <f t="shared" ref="BM105:BM136" si="196">100*AF105/$J105</f>
        <v>0.10016148476503481</v>
      </c>
      <c r="BN105" s="7">
        <f t="shared" ref="BN105:BN136" si="197">100*AG105/$J105</f>
        <v>6.9342566375793308E-2</v>
      </c>
      <c r="BO105" s="71">
        <f t="shared" si="146"/>
        <v>0</v>
      </c>
      <c r="BP105" s="7">
        <f t="shared" ref="BP105:BP136" si="198">100*AH105/$J105</f>
        <v>0</v>
      </c>
      <c r="BQ105" s="7">
        <f t="shared" ref="BQ105:BQ136" si="199">100*AI105/$J105</f>
        <v>0</v>
      </c>
      <c r="BR105" s="7">
        <f t="shared" ref="BR105:BR136" si="200">100*AJ105/$J105</f>
        <v>0</v>
      </c>
      <c r="BS105" s="7">
        <f t="shared" ref="BS105:BS136" si="201">100*AK105/$J105</f>
        <v>0</v>
      </c>
      <c r="BT105" s="7">
        <f t="shared" ref="BT105:BT136" si="202">100*AL105/$J105</f>
        <v>0</v>
      </c>
      <c r="BU105" s="7">
        <f t="shared" ref="BU105:BU136" si="203">100*AM105/$J105</f>
        <v>0</v>
      </c>
      <c r="BV105" s="7">
        <f t="shared" ref="BV105:BV136" si="204">100*AN105/$J105</f>
        <v>0</v>
      </c>
      <c r="BW105" s="7">
        <f t="shared" ref="BW105:BW136" si="205">100*AO105/$J105</f>
        <v>0</v>
      </c>
      <c r="BX105" s="7">
        <f t="shared" ref="BX105:BX136" si="206">100*AP105/$J105</f>
        <v>0</v>
      </c>
      <c r="BY105" s="7">
        <f t="shared" ref="BY105:BY136" si="207">100*AQ105/$J105</f>
        <v>0</v>
      </c>
      <c r="BZ105" s="180"/>
      <c r="CA105" s="7">
        <f t="shared" si="147"/>
        <v>0.47278967322289267</v>
      </c>
      <c r="CB105" s="7">
        <f t="shared" si="148"/>
        <v>0.48863808287789018</v>
      </c>
      <c r="CC105" s="7">
        <f t="shared" si="149"/>
        <v>0.44076214241181089</v>
      </c>
      <c r="CD105" s="7">
        <f t="shared" si="150"/>
        <v>0.38631718678698307</v>
      </c>
      <c r="CE105" s="7">
        <f t="shared" si="151"/>
        <v>0.26157886588232976</v>
      </c>
      <c r="CF105" s="71">
        <f t="shared" si="134"/>
        <v>0</v>
      </c>
      <c r="CG105" s="174">
        <f t="shared" si="152"/>
        <v>0</v>
      </c>
      <c r="CH105" s="174">
        <f t="shared" si="153"/>
        <v>0</v>
      </c>
      <c r="CI105" s="174">
        <f t="shared" si="154"/>
        <v>0</v>
      </c>
      <c r="CJ105" s="174">
        <f t="shared" si="155"/>
        <v>0</v>
      </c>
      <c r="CK105" s="174">
        <f t="shared" si="156"/>
        <v>0</v>
      </c>
      <c r="CL105" s="71">
        <f t="shared" si="157"/>
        <v>0</v>
      </c>
      <c r="CM105" s="7">
        <f t="shared" si="158"/>
        <v>2.8344725785436922E-2</v>
      </c>
      <c r="CN105" s="7">
        <f t="shared" si="159"/>
        <v>3.522350384958766E-2</v>
      </c>
      <c r="CO105" s="7">
        <f t="shared" si="160"/>
        <v>3.5177548581226598E-2</v>
      </c>
      <c r="CP105" s="7">
        <f t="shared" si="161"/>
        <v>3.8050962202960455E-2</v>
      </c>
      <c r="CQ105" s="7">
        <f t="shared" si="162"/>
        <v>0.10507309306006915</v>
      </c>
      <c r="CR105" s="71">
        <f t="shared" si="163"/>
        <v>0</v>
      </c>
      <c r="CS105" s="7">
        <f t="shared" si="164"/>
        <v>2.0500859511819067</v>
      </c>
      <c r="CT105" s="7">
        <f t="shared" si="165"/>
        <v>0.7704729597310368</v>
      </c>
      <c r="CU105" s="7">
        <f t="shared" si="184"/>
        <v>0.24186983347928079</v>
      </c>
      <c r="CV105" s="93">
        <f t="shared" si="167"/>
        <v>0</v>
      </c>
      <c r="CW105" s="71">
        <f t="shared" si="168"/>
        <v>0</v>
      </c>
      <c r="CX105" s="16">
        <v>1938</v>
      </c>
      <c r="CY105" s="7">
        <f t="shared" si="169"/>
        <v>2.0500859511819067</v>
      </c>
      <c r="CZ105" s="7">
        <f t="shared" si="170"/>
        <v>2.8205589109129434</v>
      </c>
      <c r="DA105" s="7">
        <f t="shared" si="171"/>
        <v>3.062428744392224</v>
      </c>
      <c r="DB105" s="92">
        <f t="shared" si="172"/>
        <v>3.062428744392224</v>
      </c>
      <c r="DC105" s="93">
        <f t="shared" si="135"/>
        <v>0</v>
      </c>
      <c r="DD105" s="7">
        <f t="shared" si="173"/>
        <v>0.73998101652495096</v>
      </c>
      <c r="DE105" s="7">
        <f t="shared" si="174"/>
        <v>0.71647982666023702</v>
      </c>
      <c r="DF105" s="7">
        <f t="shared" si="175"/>
        <v>0.64544374213386557</v>
      </c>
      <c r="DG105" s="7">
        <f t="shared" si="176"/>
        <v>0.5245296337549783</v>
      </c>
      <c r="DH105" s="7">
        <f t="shared" si="177"/>
        <v>0.43599452531819227</v>
      </c>
      <c r="DI105" s="71">
        <f t="shared" si="178"/>
        <v>0</v>
      </c>
      <c r="DJ105" s="16">
        <v>1938</v>
      </c>
      <c r="DK105" s="23">
        <f t="shared" si="179"/>
        <v>0.67549578198213689</v>
      </c>
      <c r="DL105" s="23">
        <f t="shared" si="180"/>
        <v>0.87224364912083152</v>
      </c>
      <c r="DM105" s="23">
        <f t="shared" si="181"/>
        <v>0.59346944919314915</v>
      </c>
      <c r="DN105" s="23">
        <f t="shared" si="182"/>
        <v>0.93225839601622884</v>
      </c>
    </row>
    <row r="106" spans="1:118">
      <c r="A106" s="16">
        <v>1939</v>
      </c>
      <c r="B106" s="9">
        <v>118968.04894553215</v>
      </c>
      <c r="C106" s="9">
        <v>32011.176910783845</v>
      </c>
      <c r="D106" s="9">
        <v>0</v>
      </c>
      <c r="E106" s="9">
        <v>0</v>
      </c>
      <c r="F106" s="9">
        <v>0</v>
      </c>
      <c r="G106" s="9">
        <v>83034.0647780648</v>
      </c>
      <c r="H106" s="9">
        <v>0</v>
      </c>
      <c r="I106" s="9">
        <v>3922.8072566835053</v>
      </c>
      <c r="J106" s="9">
        <v>3589510.6502313218</v>
      </c>
      <c r="K106" s="9">
        <v>4964398</v>
      </c>
      <c r="L106" s="9">
        <f t="shared" si="136"/>
        <v>723050.53910490696</v>
      </c>
      <c r="M106" s="40">
        <v>638.21400000000006</v>
      </c>
      <c r="N106" s="40">
        <f t="shared" si="137"/>
        <v>655.69268381484744</v>
      </c>
      <c r="O106" s="27">
        <f t="shared" ref="O106:O137" si="208">(B106*1000000)/K106</f>
        <v>23964.244797764433</v>
      </c>
      <c r="P106" s="27">
        <f t="shared" si="185"/>
        <v>3.314325002430774</v>
      </c>
      <c r="Q106" s="19">
        <v>1939</v>
      </c>
      <c r="R106" s="7">
        <f t="shared" si="186"/>
        <v>3.314325002430774</v>
      </c>
      <c r="S106" s="7">
        <f t="shared" si="187"/>
        <v>0.89179779724907404</v>
      </c>
      <c r="T106" s="7">
        <f t="shared" si="188"/>
        <v>0</v>
      </c>
      <c r="U106" s="7">
        <f t="shared" si="189"/>
        <v>0</v>
      </c>
      <c r="V106" s="7">
        <v>0</v>
      </c>
      <c r="W106" s="7"/>
      <c r="X106" s="7">
        <f t="shared" si="190"/>
        <v>2.3132419114765339</v>
      </c>
      <c r="Y106" s="7">
        <f t="shared" si="191"/>
        <v>0</v>
      </c>
      <c r="Z106" s="7">
        <f t="shared" si="192"/>
        <v>0.10928529370516576</v>
      </c>
      <c r="AA106" s="71">
        <f t="shared" si="139"/>
        <v>0</v>
      </c>
      <c r="AB106" s="16">
        <v>1939</v>
      </c>
      <c r="AC106" s="9">
        <f t="shared" ref="AC106:AG137" si="209">$C106*(AC$6/100)</f>
        <v>9923.4648423429917</v>
      </c>
      <c r="AD106" s="9">
        <f t="shared" si="209"/>
        <v>8002.7942276959611</v>
      </c>
      <c r="AE106" s="9">
        <f t="shared" si="209"/>
        <v>7042.4589203724454</v>
      </c>
      <c r="AF106" s="9">
        <f t="shared" si="209"/>
        <v>4161.4529984019</v>
      </c>
      <c r="AG106" s="9">
        <f t="shared" si="209"/>
        <v>2881.0059219705458</v>
      </c>
      <c r="AH106" s="9">
        <f t="shared" ref="AH106:AL137" si="210">$D106*(AH$6/100)</f>
        <v>0</v>
      </c>
      <c r="AI106" s="9">
        <f t="shared" si="210"/>
        <v>0</v>
      </c>
      <c r="AJ106" s="9">
        <f t="shared" si="210"/>
        <v>0</v>
      </c>
      <c r="AK106" s="9">
        <f t="shared" si="210"/>
        <v>0</v>
      </c>
      <c r="AL106" s="9">
        <f t="shared" si="210"/>
        <v>0</v>
      </c>
      <c r="AM106" s="27">
        <f t="shared" ref="AM106:AQ137" si="211">$E106*(AM$6/100)</f>
        <v>0</v>
      </c>
      <c r="AN106" s="27">
        <f t="shared" si="211"/>
        <v>0</v>
      </c>
      <c r="AO106" s="27">
        <f t="shared" si="211"/>
        <v>0</v>
      </c>
      <c r="AP106" s="27">
        <f t="shared" si="211"/>
        <v>0</v>
      </c>
      <c r="AQ106" s="27">
        <f t="shared" si="211"/>
        <v>0</v>
      </c>
      <c r="AR106" s="19">
        <v>1939</v>
      </c>
      <c r="AS106" s="27">
        <f t="shared" si="183"/>
        <v>19149.269488021768</v>
      </c>
      <c r="AT106" s="27">
        <f t="shared" si="183"/>
        <v>19791.173244868496</v>
      </c>
      <c r="AU106" s="27">
        <f t="shared" si="183"/>
        <v>17852.067257785682</v>
      </c>
      <c r="AV106" s="27">
        <f t="shared" si="183"/>
        <v>15646.898264951744</v>
      </c>
      <c r="AW106" s="27">
        <f t="shared" si="183"/>
        <v>10594.656522437121</v>
      </c>
      <c r="AX106" s="157">
        <f t="shared" si="143"/>
        <v>83034.064778064814</v>
      </c>
      <c r="AY106" s="27">
        <f t="shared" ref="AY106:BC137" si="212">$H106*AY$6/100</f>
        <v>0</v>
      </c>
      <c r="AZ106" s="27">
        <f t="shared" si="212"/>
        <v>0</v>
      </c>
      <c r="BA106" s="27">
        <f t="shared" si="212"/>
        <v>0</v>
      </c>
      <c r="BB106" s="27">
        <f t="shared" si="212"/>
        <v>0</v>
      </c>
      <c r="BC106" s="27">
        <f t="shared" si="212"/>
        <v>0</v>
      </c>
      <c r="BD106" s="27">
        <f t="shared" ref="BD106:BH137" si="213">$I106*BD$6/100</f>
        <v>459.71378241074001</v>
      </c>
      <c r="BE106" s="27">
        <f t="shared" si="213"/>
        <v>571.27842079081881</v>
      </c>
      <c r="BF106" s="27">
        <f t="shared" si="213"/>
        <v>570.53308741204899</v>
      </c>
      <c r="BG106" s="27">
        <f t="shared" si="213"/>
        <v>617.13603762144908</v>
      </c>
      <c r="BH106" s="27">
        <f t="shared" si="213"/>
        <v>1704.1459284484483</v>
      </c>
      <c r="BI106" s="4"/>
      <c r="BJ106" s="7">
        <f t="shared" si="193"/>
        <v>0.27645731714721294</v>
      </c>
      <c r="BK106" s="7">
        <f t="shared" si="194"/>
        <v>0.22294944931226851</v>
      </c>
      <c r="BL106" s="7">
        <f t="shared" si="195"/>
        <v>0.19619551539479629</v>
      </c>
      <c r="BM106" s="7">
        <f t="shared" si="196"/>
        <v>0.11593371364237963</v>
      </c>
      <c r="BN106" s="7">
        <f t="shared" si="197"/>
        <v>8.0261801752416664E-2</v>
      </c>
      <c r="BO106" s="71">
        <f t="shared" si="146"/>
        <v>0</v>
      </c>
      <c r="BP106" s="7">
        <f t="shared" si="198"/>
        <v>0</v>
      </c>
      <c r="BQ106" s="7">
        <f t="shared" si="199"/>
        <v>0</v>
      </c>
      <c r="BR106" s="7">
        <f t="shared" si="200"/>
        <v>0</v>
      </c>
      <c r="BS106" s="7">
        <f t="shared" si="201"/>
        <v>0</v>
      </c>
      <c r="BT106" s="7">
        <f t="shared" si="202"/>
        <v>0</v>
      </c>
      <c r="BU106" s="7">
        <f t="shared" si="203"/>
        <v>0</v>
      </c>
      <c r="BV106" s="7">
        <f t="shared" si="204"/>
        <v>0</v>
      </c>
      <c r="BW106" s="7">
        <f t="shared" si="205"/>
        <v>0</v>
      </c>
      <c r="BX106" s="7">
        <f t="shared" si="206"/>
        <v>0</v>
      </c>
      <c r="BY106" s="7">
        <f t="shared" si="207"/>
        <v>0</v>
      </c>
      <c r="BZ106" s="180"/>
      <c r="CA106" s="7">
        <f t="shared" si="147"/>
        <v>0.53347855331722493</v>
      </c>
      <c r="CB106" s="7">
        <f t="shared" si="148"/>
        <v>0.55136131839010083</v>
      </c>
      <c r="CC106" s="7">
        <f t="shared" si="149"/>
        <v>0.49733986042457423</v>
      </c>
      <c r="CD106" s="7">
        <f t="shared" si="150"/>
        <v>0.43590616631666484</v>
      </c>
      <c r="CE106" s="7">
        <f t="shared" si="151"/>
        <v>0.29515601302796968</v>
      </c>
      <c r="CF106" s="71">
        <f t="shared" si="134"/>
        <v>0</v>
      </c>
      <c r="CG106" s="174">
        <f t="shared" si="152"/>
        <v>0</v>
      </c>
      <c r="CH106" s="174">
        <f t="shared" si="153"/>
        <v>0</v>
      </c>
      <c r="CI106" s="174">
        <f t="shared" si="154"/>
        <v>0</v>
      </c>
      <c r="CJ106" s="174">
        <f t="shared" si="155"/>
        <v>0</v>
      </c>
      <c r="CK106" s="174">
        <f t="shared" si="156"/>
        <v>0</v>
      </c>
      <c r="CL106" s="71">
        <f t="shared" si="157"/>
        <v>0</v>
      </c>
      <c r="CM106" s="7">
        <f t="shared" si="158"/>
        <v>1.2807143569308376E-2</v>
      </c>
      <c r="CN106" s="7">
        <f t="shared" si="159"/>
        <v>1.5915217322283286E-2</v>
      </c>
      <c r="CO106" s="7">
        <f t="shared" si="160"/>
        <v>1.5894453116479308E-2</v>
      </c>
      <c r="CP106" s="7">
        <f t="shared" si="161"/>
        <v>1.7192762405696678E-2</v>
      </c>
      <c r="CQ106" s="7">
        <f t="shared" si="162"/>
        <v>4.7475717291398108E-2</v>
      </c>
      <c r="CR106" s="71">
        <f t="shared" si="163"/>
        <v>0</v>
      </c>
      <c r="CS106" s="7">
        <f t="shared" si="164"/>
        <v>2.3132419114765348</v>
      </c>
      <c r="CT106" s="7">
        <f t="shared" si="165"/>
        <v>0.89179779724907404</v>
      </c>
      <c r="CU106" s="7">
        <f t="shared" si="184"/>
        <v>0.10928529370516576</v>
      </c>
      <c r="CV106" s="93">
        <f t="shared" si="167"/>
        <v>0</v>
      </c>
      <c r="CW106" s="71">
        <f t="shared" si="168"/>
        <v>0</v>
      </c>
      <c r="CX106" s="16">
        <v>1939</v>
      </c>
      <c r="CY106" s="7">
        <f t="shared" si="169"/>
        <v>2.3132419114765348</v>
      </c>
      <c r="CZ106" s="7">
        <f t="shared" si="170"/>
        <v>3.2050397087256091</v>
      </c>
      <c r="DA106" s="7">
        <f t="shared" si="171"/>
        <v>3.3143250024307749</v>
      </c>
      <c r="DB106" s="92">
        <f t="shared" si="172"/>
        <v>3.314325002430774</v>
      </c>
      <c r="DC106" s="93">
        <f t="shared" si="135"/>
        <v>0</v>
      </c>
      <c r="DD106" s="7">
        <f t="shared" si="173"/>
        <v>0.82274301403374628</v>
      </c>
      <c r="DE106" s="7">
        <f t="shared" si="174"/>
        <v>0.79022598502465258</v>
      </c>
      <c r="DF106" s="7">
        <f t="shared" si="175"/>
        <v>0.70942982893584983</v>
      </c>
      <c r="DG106" s="7">
        <f t="shared" si="176"/>
        <v>0.56903264236474116</v>
      </c>
      <c r="DH106" s="7">
        <f t="shared" si="177"/>
        <v>0.42289353207178443</v>
      </c>
      <c r="DI106" s="71">
        <f t="shared" si="178"/>
        <v>0</v>
      </c>
      <c r="DJ106" s="16">
        <v>1939</v>
      </c>
      <c r="DK106" s="23">
        <f t="shared" si="179"/>
        <v>0.59610339856463035</v>
      </c>
      <c r="DL106" s="23">
        <f t="shared" si="180"/>
        <v>0.86227390185624997</v>
      </c>
      <c r="DM106" s="23">
        <f t="shared" si="181"/>
        <v>0.59346944919314903</v>
      </c>
      <c r="DN106" s="23">
        <f t="shared" si="182"/>
        <v>0.93225839601622862</v>
      </c>
    </row>
    <row r="107" spans="1:118">
      <c r="A107" s="16">
        <v>1940</v>
      </c>
      <c r="B107" s="9">
        <v>103594.97815040799</v>
      </c>
      <c r="C107" s="9">
        <v>33824.068424290606</v>
      </c>
      <c r="D107" s="9">
        <v>0</v>
      </c>
      <c r="E107" s="9">
        <v>0</v>
      </c>
      <c r="F107" s="9">
        <v>0</v>
      </c>
      <c r="G107" s="9">
        <v>61736.299756359585</v>
      </c>
      <c r="H107" s="9">
        <v>0</v>
      </c>
      <c r="I107" s="9">
        <v>8034.6099697578065</v>
      </c>
      <c r="J107" s="9">
        <v>3733280.3363586045</v>
      </c>
      <c r="K107" s="9">
        <v>5056404</v>
      </c>
      <c r="L107" s="9">
        <f t="shared" si="136"/>
        <v>738327.14639862732</v>
      </c>
      <c r="M107" s="40">
        <v>652.04600000000005</v>
      </c>
      <c r="N107" s="40">
        <f t="shared" si="137"/>
        <v>669.90349899992168</v>
      </c>
      <c r="O107" s="27">
        <f t="shared" si="208"/>
        <v>20487.87599851752</v>
      </c>
      <c r="P107" s="27">
        <f t="shared" si="185"/>
        <v>2.7749048776619132</v>
      </c>
      <c r="Q107" s="19">
        <v>1940</v>
      </c>
      <c r="R107" s="7">
        <f t="shared" si="186"/>
        <v>2.7749048776619132</v>
      </c>
      <c r="S107" s="7">
        <f t="shared" si="187"/>
        <v>0.90601469423220926</v>
      </c>
      <c r="T107" s="7">
        <f t="shared" si="188"/>
        <v>0</v>
      </c>
      <c r="U107" s="7">
        <f t="shared" si="189"/>
        <v>0</v>
      </c>
      <c r="V107" s="7">
        <v>0</v>
      </c>
      <c r="W107" s="7"/>
      <c r="X107" s="7">
        <f t="shared" si="190"/>
        <v>1.6536743612609712</v>
      </c>
      <c r="Y107" s="7">
        <f t="shared" si="191"/>
        <v>0</v>
      </c>
      <c r="Z107" s="7">
        <f t="shared" si="192"/>
        <v>0.21521582216873289</v>
      </c>
      <c r="AA107" s="71">
        <f t="shared" si="139"/>
        <v>0</v>
      </c>
      <c r="AB107" s="16">
        <v>1940</v>
      </c>
      <c r="AC107" s="9">
        <f t="shared" si="209"/>
        <v>10485.461211530088</v>
      </c>
      <c r="AD107" s="9">
        <f t="shared" si="209"/>
        <v>8456.0171060726516</v>
      </c>
      <c r="AE107" s="9">
        <f t="shared" si="209"/>
        <v>7441.2950533439334</v>
      </c>
      <c r="AF107" s="9">
        <f t="shared" si="209"/>
        <v>4397.128895157779</v>
      </c>
      <c r="AG107" s="9">
        <f t="shared" si="209"/>
        <v>3044.1661581861545</v>
      </c>
      <c r="AH107" s="9">
        <f t="shared" si="210"/>
        <v>0</v>
      </c>
      <c r="AI107" s="9">
        <f t="shared" si="210"/>
        <v>0</v>
      </c>
      <c r="AJ107" s="9">
        <f t="shared" si="210"/>
        <v>0</v>
      </c>
      <c r="AK107" s="9">
        <f t="shared" si="210"/>
        <v>0</v>
      </c>
      <c r="AL107" s="9">
        <f t="shared" si="210"/>
        <v>0</v>
      </c>
      <c r="AM107" s="27">
        <f t="shared" si="211"/>
        <v>0</v>
      </c>
      <c r="AN107" s="27">
        <f t="shared" si="211"/>
        <v>0</v>
      </c>
      <c r="AO107" s="27">
        <f t="shared" si="211"/>
        <v>0</v>
      </c>
      <c r="AP107" s="27">
        <f t="shared" si="211"/>
        <v>0</v>
      </c>
      <c r="AQ107" s="27">
        <f t="shared" si="211"/>
        <v>0</v>
      </c>
      <c r="AR107" s="19">
        <v>1940</v>
      </c>
      <c r="AS107" s="27">
        <f t="shared" si="183"/>
        <v>14237.59085367728</v>
      </c>
      <c r="AT107" s="27">
        <f t="shared" si="183"/>
        <v>14714.849950330485</v>
      </c>
      <c r="AU107" s="27">
        <f t="shared" si="183"/>
        <v>13273.113612384512</v>
      </c>
      <c r="AV107" s="27">
        <f t="shared" si="183"/>
        <v>11633.557915347388</v>
      </c>
      <c r="AW107" s="27">
        <f t="shared" si="183"/>
        <v>7877.1874246199241</v>
      </c>
      <c r="AX107" s="157">
        <f t="shared" si="143"/>
        <v>61736.299756359585</v>
      </c>
      <c r="AY107" s="27">
        <f t="shared" si="212"/>
        <v>0</v>
      </c>
      <c r="AZ107" s="27">
        <f t="shared" si="212"/>
        <v>0</v>
      </c>
      <c r="BA107" s="27">
        <f t="shared" si="212"/>
        <v>0</v>
      </c>
      <c r="BB107" s="27">
        <f t="shared" si="212"/>
        <v>0</v>
      </c>
      <c r="BC107" s="27">
        <f t="shared" si="212"/>
        <v>0</v>
      </c>
      <c r="BD107" s="27">
        <f t="shared" si="213"/>
        <v>941.5759423559175</v>
      </c>
      <c r="BE107" s="27">
        <f t="shared" si="213"/>
        <v>1170.0802498958294</v>
      </c>
      <c r="BF107" s="27">
        <f t="shared" si="213"/>
        <v>1168.5536740015752</v>
      </c>
      <c r="BG107" s="27">
        <f t="shared" si="213"/>
        <v>1264.004840442298</v>
      </c>
      <c r="BH107" s="27">
        <f t="shared" si="213"/>
        <v>3490.3952630621857</v>
      </c>
      <c r="BI107" s="4"/>
      <c r="BJ107" s="7">
        <f t="shared" si="193"/>
        <v>0.28086455521198489</v>
      </c>
      <c r="BK107" s="7">
        <f t="shared" si="194"/>
        <v>0.22650367355805232</v>
      </c>
      <c r="BL107" s="7">
        <f t="shared" si="195"/>
        <v>0.19932323273108607</v>
      </c>
      <c r="BM107" s="7">
        <f t="shared" si="196"/>
        <v>0.11778191025018721</v>
      </c>
      <c r="BN107" s="7">
        <f t="shared" si="197"/>
        <v>8.1541322480898834E-2</v>
      </c>
      <c r="BO107" s="71">
        <f t="shared" si="146"/>
        <v>0</v>
      </c>
      <c r="BP107" s="7">
        <f t="shared" si="198"/>
        <v>0</v>
      </c>
      <c r="BQ107" s="7">
        <f t="shared" si="199"/>
        <v>0</v>
      </c>
      <c r="BR107" s="7">
        <f t="shared" si="200"/>
        <v>0</v>
      </c>
      <c r="BS107" s="7">
        <f t="shared" si="201"/>
        <v>0</v>
      </c>
      <c r="BT107" s="7">
        <f t="shared" si="202"/>
        <v>0</v>
      </c>
      <c r="BU107" s="7">
        <f t="shared" si="203"/>
        <v>0</v>
      </c>
      <c r="BV107" s="7">
        <f t="shared" si="204"/>
        <v>0</v>
      </c>
      <c r="BW107" s="7">
        <f t="shared" si="205"/>
        <v>0</v>
      </c>
      <c r="BX107" s="7">
        <f t="shared" si="206"/>
        <v>0</v>
      </c>
      <c r="BY107" s="7">
        <f t="shared" si="207"/>
        <v>0</v>
      </c>
      <c r="BZ107" s="180"/>
      <c r="CA107" s="7">
        <f t="shared" si="147"/>
        <v>0.38136945449867959</v>
      </c>
      <c r="CB107" s="7">
        <f t="shared" si="148"/>
        <v>0.39415336177735766</v>
      </c>
      <c r="CC107" s="7">
        <f t="shared" si="149"/>
        <v>0.35553487594052319</v>
      </c>
      <c r="CD107" s="7">
        <f t="shared" si="150"/>
        <v>0.3116175820510339</v>
      </c>
      <c r="CE107" s="7">
        <f t="shared" si="151"/>
        <v>0.21099908699337686</v>
      </c>
      <c r="CF107" s="71">
        <f t="shared" si="134"/>
        <v>0</v>
      </c>
      <c r="CG107" s="174">
        <f t="shared" si="152"/>
        <v>0</v>
      </c>
      <c r="CH107" s="174">
        <f t="shared" si="153"/>
        <v>0</v>
      </c>
      <c r="CI107" s="174">
        <f t="shared" si="154"/>
        <v>0</v>
      </c>
      <c r="CJ107" s="174">
        <f t="shared" si="155"/>
        <v>0</v>
      </c>
      <c r="CK107" s="174">
        <f t="shared" si="156"/>
        <v>0</v>
      </c>
      <c r="CL107" s="71">
        <f t="shared" si="157"/>
        <v>0</v>
      </c>
      <c r="CM107" s="7">
        <f t="shared" si="158"/>
        <v>2.5221142199953809E-2</v>
      </c>
      <c r="CN107" s="7">
        <f t="shared" si="159"/>
        <v>3.1341880182432572E-2</v>
      </c>
      <c r="CO107" s="7">
        <f t="shared" si="160"/>
        <v>3.1300989176220505E-2</v>
      </c>
      <c r="CP107" s="7">
        <f t="shared" si="161"/>
        <v>3.3857753143585051E-2</v>
      </c>
      <c r="CQ107" s="7">
        <f t="shared" si="162"/>
        <v>9.3494057466540922E-2</v>
      </c>
      <c r="CR107" s="71">
        <f t="shared" si="163"/>
        <v>0</v>
      </c>
      <c r="CS107" s="7">
        <f t="shared" si="164"/>
        <v>1.6536743612609712</v>
      </c>
      <c r="CT107" s="7">
        <f t="shared" si="165"/>
        <v>0.90601469423220937</v>
      </c>
      <c r="CU107" s="7">
        <f t="shared" si="184"/>
        <v>0.21521582216873286</v>
      </c>
      <c r="CV107" s="93">
        <f t="shared" si="167"/>
        <v>0</v>
      </c>
      <c r="CW107" s="71">
        <f t="shared" si="168"/>
        <v>0</v>
      </c>
      <c r="CX107" s="16">
        <v>1940</v>
      </c>
      <c r="CY107" s="7">
        <f t="shared" si="169"/>
        <v>1.6536743612609712</v>
      </c>
      <c r="CZ107" s="7">
        <f t="shared" si="170"/>
        <v>2.5596890554931804</v>
      </c>
      <c r="DA107" s="7">
        <f t="shared" si="171"/>
        <v>2.7749048776619132</v>
      </c>
      <c r="DB107" s="92">
        <f t="shared" si="172"/>
        <v>2.7749048776619132</v>
      </c>
      <c r="DC107" s="93">
        <f t="shared" si="135"/>
        <v>0</v>
      </c>
      <c r="DD107" s="7">
        <f t="shared" si="173"/>
        <v>0.68745515191061835</v>
      </c>
      <c r="DE107" s="7">
        <f t="shared" si="174"/>
        <v>0.6519989155178425</v>
      </c>
      <c r="DF107" s="7">
        <f t="shared" si="175"/>
        <v>0.58615909784782971</v>
      </c>
      <c r="DG107" s="7">
        <f t="shared" si="176"/>
        <v>0.46325724544480618</v>
      </c>
      <c r="DH107" s="7">
        <f t="shared" si="177"/>
        <v>0.38603446694081661</v>
      </c>
      <c r="DI107" s="71">
        <f t="shared" si="178"/>
        <v>0</v>
      </c>
      <c r="DJ107" s="16">
        <v>1940</v>
      </c>
      <c r="DK107" s="23">
        <f t="shared" si="179"/>
        <v>0.6585830849648151</v>
      </c>
      <c r="DL107" s="23">
        <f t="shared" si="180"/>
        <v>0.85265067287479002</v>
      </c>
      <c r="DM107" s="23">
        <f t="shared" si="181"/>
        <v>0.59346944919314903</v>
      </c>
      <c r="DN107" s="23">
        <f t="shared" si="182"/>
        <v>0.93225839601622884</v>
      </c>
    </row>
    <row r="108" spans="1:118">
      <c r="A108" s="16">
        <v>1941</v>
      </c>
      <c r="B108" s="9">
        <v>129744.44445249591</v>
      </c>
      <c r="C108" s="9">
        <v>34454.957615405649</v>
      </c>
      <c r="D108" s="9">
        <v>0</v>
      </c>
      <c r="E108" s="9">
        <v>0</v>
      </c>
      <c r="F108" s="9">
        <v>0</v>
      </c>
      <c r="G108" s="9">
        <v>87942.796651011231</v>
      </c>
      <c r="H108" s="9">
        <v>0</v>
      </c>
      <c r="I108" s="9">
        <v>7346.6901860790331</v>
      </c>
      <c r="J108" s="9">
        <v>3690972.3250872903</v>
      </c>
      <c r="K108" s="9">
        <v>5151095</v>
      </c>
      <c r="L108" s="9">
        <f t="shared" si="136"/>
        <v>716541.303370893</v>
      </c>
      <c r="M108" s="40">
        <v>641.51900000000001</v>
      </c>
      <c r="N108" s="40">
        <f t="shared" si="137"/>
        <v>659.08819742001447</v>
      </c>
      <c r="O108" s="27">
        <f t="shared" si="208"/>
        <v>25187.740558560057</v>
      </c>
      <c r="P108" s="27">
        <f t="shared" si="185"/>
        <v>3.5151833453378032</v>
      </c>
      <c r="Q108" s="19">
        <v>1941</v>
      </c>
      <c r="R108" s="7">
        <f t="shared" si="186"/>
        <v>3.5151833453378032</v>
      </c>
      <c r="S108" s="7">
        <f t="shared" si="187"/>
        <v>0.93349271088318986</v>
      </c>
      <c r="T108" s="7">
        <f t="shared" si="188"/>
        <v>0</v>
      </c>
      <c r="U108" s="7">
        <f t="shared" si="189"/>
        <v>0</v>
      </c>
      <c r="V108" s="7">
        <v>0</v>
      </c>
      <c r="W108" s="7"/>
      <c r="X108" s="7">
        <f t="shared" si="190"/>
        <v>2.3826457883000089</v>
      </c>
      <c r="Y108" s="7">
        <f t="shared" si="191"/>
        <v>0</v>
      </c>
      <c r="Z108" s="7">
        <f t="shared" si="192"/>
        <v>0.19904484615460469</v>
      </c>
      <c r="AA108" s="71">
        <f t="shared" si="139"/>
        <v>0</v>
      </c>
      <c r="AB108" s="16">
        <v>1941</v>
      </c>
      <c r="AC108" s="9">
        <f t="shared" si="209"/>
        <v>10681.036860775752</v>
      </c>
      <c r="AD108" s="9">
        <f t="shared" si="209"/>
        <v>8613.7394038514121</v>
      </c>
      <c r="AE108" s="9">
        <f t="shared" si="209"/>
        <v>7580.0906753892423</v>
      </c>
      <c r="AF108" s="9">
        <f t="shared" si="209"/>
        <v>4479.1444900027345</v>
      </c>
      <c r="AG108" s="9">
        <f t="shared" si="209"/>
        <v>3100.9461853865082</v>
      </c>
      <c r="AH108" s="9">
        <f t="shared" si="210"/>
        <v>0</v>
      </c>
      <c r="AI108" s="9">
        <f t="shared" si="210"/>
        <v>0</v>
      </c>
      <c r="AJ108" s="9">
        <f t="shared" si="210"/>
        <v>0</v>
      </c>
      <c r="AK108" s="9">
        <f t="shared" si="210"/>
        <v>0</v>
      </c>
      <c r="AL108" s="9">
        <f t="shared" si="210"/>
        <v>0</v>
      </c>
      <c r="AM108" s="27">
        <f t="shared" si="211"/>
        <v>0</v>
      </c>
      <c r="AN108" s="27">
        <f t="shared" si="211"/>
        <v>0</v>
      </c>
      <c r="AO108" s="27">
        <f t="shared" si="211"/>
        <v>0</v>
      </c>
      <c r="AP108" s="27">
        <f t="shared" si="211"/>
        <v>0</v>
      </c>
      <c r="AQ108" s="27">
        <f t="shared" si="211"/>
        <v>0</v>
      </c>
      <c r="AR108" s="19">
        <v>1941</v>
      </c>
      <c r="AS108" s="27">
        <f t="shared" si="183"/>
        <v>20281.31848177794</v>
      </c>
      <c r="AT108" s="27">
        <f t="shared" si="183"/>
        <v>20961.169717638484</v>
      </c>
      <c r="AU108" s="27">
        <f t="shared" si="183"/>
        <v>18907.429436916598</v>
      </c>
      <c r="AV108" s="27">
        <f t="shared" si="183"/>
        <v>16571.897281092992</v>
      </c>
      <c r="AW108" s="27">
        <f t="shared" si="183"/>
        <v>11220.981733585224</v>
      </c>
      <c r="AX108" s="157">
        <f t="shared" si="143"/>
        <v>87942.796651011231</v>
      </c>
      <c r="AY108" s="27">
        <f t="shared" si="212"/>
        <v>0</v>
      </c>
      <c r="AZ108" s="27">
        <f t="shared" si="212"/>
        <v>0</v>
      </c>
      <c r="BA108" s="27">
        <f t="shared" si="212"/>
        <v>0</v>
      </c>
      <c r="BB108" s="27">
        <f t="shared" si="212"/>
        <v>0</v>
      </c>
      <c r="BC108" s="27">
        <f t="shared" si="212"/>
        <v>0</v>
      </c>
      <c r="BD108" s="27">
        <f t="shared" si="213"/>
        <v>860.95862290660193</v>
      </c>
      <c r="BE108" s="27">
        <f t="shared" si="213"/>
        <v>1069.8984917986895</v>
      </c>
      <c r="BF108" s="27">
        <f t="shared" si="213"/>
        <v>1068.5026206633345</v>
      </c>
      <c r="BG108" s="27">
        <f t="shared" si="213"/>
        <v>1155.7813000739534</v>
      </c>
      <c r="BH108" s="27">
        <f t="shared" si="213"/>
        <v>3191.5491506364529</v>
      </c>
      <c r="BI108" s="4"/>
      <c r="BJ108" s="7">
        <f t="shared" si="193"/>
        <v>0.28938274037378886</v>
      </c>
      <c r="BK108" s="7">
        <f t="shared" si="194"/>
        <v>0.23337317772079746</v>
      </c>
      <c r="BL108" s="7">
        <f t="shared" si="195"/>
        <v>0.20536839639430177</v>
      </c>
      <c r="BM108" s="7">
        <f t="shared" si="196"/>
        <v>0.1213540524148147</v>
      </c>
      <c r="BN108" s="7">
        <f t="shared" si="197"/>
        <v>8.401434397948708E-2</v>
      </c>
      <c r="BO108" s="71">
        <f t="shared" si="146"/>
        <v>0</v>
      </c>
      <c r="BP108" s="7">
        <f t="shared" si="198"/>
        <v>0</v>
      </c>
      <c r="BQ108" s="7">
        <f t="shared" si="199"/>
        <v>0</v>
      </c>
      <c r="BR108" s="7">
        <f t="shared" si="200"/>
        <v>0</v>
      </c>
      <c r="BS108" s="7">
        <f t="shared" si="201"/>
        <v>0</v>
      </c>
      <c r="BT108" s="7">
        <f t="shared" si="202"/>
        <v>0</v>
      </c>
      <c r="BU108" s="7">
        <f t="shared" si="203"/>
        <v>0</v>
      </c>
      <c r="BV108" s="7">
        <f t="shared" si="204"/>
        <v>0</v>
      </c>
      <c r="BW108" s="7">
        <f t="shared" si="205"/>
        <v>0</v>
      </c>
      <c r="BX108" s="7">
        <f t="shared" si="206"/>
        <v>0</v>
      </c>
      <c r="BY108" s="7">
        <f t="shared" si="207"/>
        <v>0</v>
      </c>
      <c r="BZ108" s="180"/>
      <c r="CA108" s="7">
        <f t="shared" si="147"/>
        <v>0.54948443649732037</v>
      </c>
      <c r="CB108" s="7">
        <f t="shared" si="148"/>
        <v>0.56790373569497732</v>
      </c>
      <c r="CC108" s="7">
        <f t="shared" si="149"/>
        <v>0.5122614794048731</v>
      </c>
      <c r="CD108" s="7">
        <f t="shared" si="150"/>
        <v>0.44898459867756046</v>
      </c>
      <c r="CE108" s="7">
        <f t="shared" si="151"/>
        <v>0.30401153802527769</v>
      </c>
      <c r="CF108" s="71">
        <f t="shared" si="134"/>
        <v>0</v>
      </c>
      <c r="CG108" s="174">
        <f t="shared" si="152"/>
        <v>0</v>
      </c>
      <c r="CH108" s="174">
        <f t="shared" si="153"/>
        <v>0</v>
      </c>
      <c r="CI108" s="174">
        <f t="shared" si="154"/>
        <v>0</v>
      </c>
      <c r="CJ108" s="174">
        <f t="shared" si="155"/>
        <v>0</v>
      </c>
      <c r="CK108" s="174">
        <f t="shared" si="156"/>
        <v>0</v>
      </c>
      <c r="CL108" s="71">
        <f t="shared" si="157"/>
        <v>0</v>
      </c>
      <c r="CM108" s="7">
        <f t="shared" si="158"/>
        <v>2.3326065520858127E-2</v>
      </c>
      <c r="CN108" s="7">
        <f t="shared" si="159"/>
        <v>2.8986900945495081E-2</v>
      </c>
      <c r="CO108" s="7">
        <f t="shared" si="160"/>
        <v>2.8949082424725707E-2</v>
      </c>
      <c r="CP108" s="7">
        <f t="shared" si="161"/>
        <v>3.1313735197042412E-2</v>
      </c>
      <c r="CQ108" s="7">
        <f t="shared" si="162"/>
        <v>8.646906206648336E-2</v>
      </c>
      <c r="CR108" s="71">
        <f t="shared" si="163"/>
        <v>0</v>
      </c>
      <c r="CS108" s="7">
        <f t="shared" si="164"/>
        <v>2.3826457883000094</v>
      </c>
      <c r="CT108" s="7">
        <f t="shared" si="165"/>
        <v>0.93349271088318975</v>
      </c>
      <c r="CU108" s="7">
        <f t="shared" si="184"/>
        <v>0.19904484615460469</v>
      </c>
      <c r="CV108" s="93">
        <f t="shared" si="167"/>
        <v>0</v>
      </c>
      <c r="CW108" s="71">
        <f t="shared" si="168"/>
        <v>0</v>
      </c>
      <c r="CX108" s="16">
        <v>1941</v>
      </c>
      <c r="CY108" s="7">
        <f t="shared" si="169"/>
        <v>2.3826457883000094</v>
      </c>
      <c r="CZ108" s="7">
        <f t="shared" si="170"/>
        <v>3.3161384991831993</v>
      </c>
      <c r="DA108" s="7">
        <f t="shared" si="171"/>
        <v>3.5151833453378041</v>
      </c>
      <c r="DB108" s="92">
        <f t="shared" si="172"/>
        <v>3.5151833453378032</v>
      </c>
      <c r="DC108" s="93">
        <f t="shared" si="135"/>
        <v>0</v>
      </c>
      <c r="DD108" s="7">
        <f t="shared" si="173"/>
        <v>0.86219324239196737</v>
      </c>
      <c r="DE108" s="7">
        <f t="shared" si="174"/>
        <v>0.83026381436126984</v>
      </c>
      <c r="DF108" s="7">
        <f t="shared" si="175"/>
        <v>0.74657895822390052</v>
      </c>
      <c r="DG108" s="7">
        <f t="shared" si="176"/>
        <v>0.60165238628941753</v>
      </c>
      <c r="DH108" s="7">
        <f t="shared" si="177"/>
        <v>0.47449494407124815</v>
      </c>
      <c r="DI108" s="71">
        <f t="shared" si="178"/>
        <v>0</v>
      </c>
      <c r="DJ108" s="16">
        <v>1941</v>
      </c>
      <c r="DK108" s="23">
        <f t="shared" si="179"/>
        <v>0.63555895708615207</v>
      </c>
      <c r="DL108" s="23">
        <f t="shared" si="180"/>
        <v>0.86590676140383538</v>
      </c>
      <c r="DM108" s="23">
        <f t="shared" si="181"/>
        <v>0.59346944919314903</v>
      </c>
      <c r="DN108" s="23">
        <f t="shared" si="182"/>
        <v>0.93225839601622862</v>
      </c>
    </row>
    <row r="109" spans="1:118">
      <c r="A109" s="16">
        <v>1942</v>
      </c>
      <c r="B109" s="9">
        <v>120207.81725767486</v>
      </c>
      <c r="C109" s="9">
        <v>37776.45753233791</v>
      </c>
      <c r="D109" s="9">
        <v>0</v>
      </c>
      <c r="E109" s="9">
        <v>0</v>
      </c>
      <c r="F109" s="9">
        <v>0</v>
      </c>
      <c r="G109" s="9">
        <v>75285.556585538798</v>
      </c>
      <c r="H109" s="9">
        <v>0</v>
      </c>
      <c r="I109" s="9">
        <v>7145.8031397981431</v>
      </c>
      <c r="J109" s="9">
        <v>3862346.5479584355</v>
      </c>
      <c r="K109" s="9">
        <v>5248293</v>
      </c>
      <c r="L109" s="9">
        <f t="shared" si="136"/>
        <v>735924.33729565702</v>
      </c>
      <c r="M109" s="40">
        <v>650.88900000000001</v>
      </c>
      <c r="N109" s="40">
        <f t="shared" si="137"/>
        <v>668.71481239139564</v>
      </c>
      <c r="O109" s="27">
        <f t="shared" si="208"/>
        <v>22904.174225348102</v>
      </c>
      <c r="P109" s="27">
        <f t="shared" si="185"/>
        <v>3.1123001461692885</v>
      </c>
      <c r="Q109" s="19">
        <v>1942</v>
      </c>
      <c r="R109" s="7">
        <f t="shared" si="186"/>
        <v>3.1123001461692885</v>
      </c>
      <c r="S109" s="7">
        <f t="shared" si="187"/>
        <v>0.97807012041179575</v>
      </c>
      <c r="T109" s="7">
        <f t="shared" si="188"/>
        <v>0</v>
      </c>
      <c r="U109" s="7">
        <f t="shared" si="189"/>
        <v>0</v>
      </c>
      <c r="V109" s="7">
        <v>0</v>
      </c>
      <c r="W109" s="7"/>
      <c r="X109" s="7">
        <f t="shared" si="190"/>
        <v>1.949218063442115</v>
      </c>
      <c r="Y109" s="7">
        <f t="shared" si="191"/>
        <v>0</v>
      </c>
      <c r="Z109" s="7">
        <f t="shared" si="192"/>
        <v>0.18501196231537745</v>
      </c>
      <c r="AA109" s="71">
        <f t="shared" si="139"/>
        <v>0</v>
      </c>
      <c r="AB109" s="16">
        <v>1942</v>
      </c>
      <c r="AC109" s="9">
        <f t="shared" si="209"/>
        <v>11710.701835024753</v>
      </c>
      <c r="AD109" s="9">
        <f t="shared" si="209"/>
        <v>9444.1143830844776</v>
      </c>
      <c r="AE109" s="9">
        <f t="shared" si="209"/>
        <v>8310.8206571143401</v>
      </c>
      <c r="AF109" s="9">
        <f t="shared" si="209"/>
        <v>4910.9394792039284</v>
      </c>
      <c r="AG109" s="9">
        <f t="shared" si="209"/>
        <v>3399.8811779104117</v>
      </c>
      <c r="AH109" s="9">
        <f t="shared" si="210"/>
        <v>0</v>
      </c>
      <c r="AI109" s="9">
        <f t="shared" si="210"/>
        <v>0</v>
      </c>
      <c r="AJ109" s="9">
        <f t="shared" si="210"/>
        <v>0</v>
      </c>
      <c r="AK109" s="9">
        <f t="shared" si="210"/>
        <v>0</v>
      </c>
      <c r="AL109" s="9">
        <f t="shared" si="210"/>
        <v>0</v>
      </c>
      <c r="AM109" s="27">
        <f t="shared" si="211"/>
        <v>0</v>
      </c>
      <c r="AN109" s="27">
        <f t="shared" si="211"/>
        <v>0</v>
      </c>
      <c r="AO109" s="27">
        <f t="shared" si="211"/>
        <v>0</v>
      </c>
      <c r="AP109" s="27">
        <f t="shared" si="211"/>
        <v>0</v>
      </c>
      <c r="AQ109" s="27">
        <f t="shared" si="211"/>
        <v>0</v>
      </c>
      <c r="AR109" s="19">
        <v>1942</v>
      </c>
      <c r="AS109" s="27">
        <f t="shared" si="183"/>
        <v>17362.312870813956</v>
      </c>
      <c r="AT109" s="27">
        <f t="shared" si="183"/>
        <v>17944.31595277461</v>
      </c>
      <c r="AU109" s="27">
        <f t="shared" si="183"/>
        <v>16186.161948076946</v>
      </c>
      <c r="AV109" s="27">
        <f t="shared" si="183"/>
        <v>14186.773197996961</v>
      </c>
      <c r="AW109" s="27">
        <f t="shared" si="183"/>
        <v>9605.9926158763319</v>
      </c>
      <c r="AX109" s="157">
        <f t="shared" si="143"/>
        <v>75285.556585538798</v>
      </c>
      <c r="AY109" s="27">
        <f t="shared" si="212"/>
        <v>0</v>
      </c>
      <c r="AZ109" s="27">
        <f t="shared" si="212"/>
        <v>0</v>
      </c>
      <c r="BA109" s="27">
        <f t="shared" si="212"/>
        <v>0</v>
      </c>
      <c r="BB109" s="27">
        <f t="shared" si="212"/>
        <v>0</v>
      </c>
      <c r="BC109" s="27">
        <f t="shared" si="212"/>
        <v>0</v>
      </c>
      <c r="BD109" s="27">
        <f t="shared" si="213"/>
        <v>837.41666995294452</v>
      </c>
      <c r="BE109" s="27">
        <f t="shared" si="213"/>
        <v>1040.6433112488035</v>
      </c>
      <c r="BF109" s="27">
        <f t="shared" si="213"/>
        <v>1039.2856086522418</v>
      </c>
      <c r="BG109" s="27">
        <f t="shared" si="213"/>
        <v>1124.1777499530438</v>
      </c>
      <c r="BH109" s="27">
        <f t="shared" si="213"/>
        <v>3104.2797999911086</v>
      </c>
      <c r="BI109" s="4"/>
      <c r="BJ109" s="7">
        <f t="shared" si="193"/>
        <v>0.30320173732765671</v>
      </c>
      <c r="BK109" s="7">
        <f t="shared" si="194"/>
        <v>0.24451753010294894</v>
      </c>
      <c r="BL109" s="7">
        <f t="shared" si="195"/>
        <v>0.21517542649059507</v>
      </c>
      <c r="BM109" s="7">
        <f t="shared" si="196"/>
        <v>0.12714911565353346</v>
      </c>
      <c r="BN109" s="7">
        <f t="shared" si="197"/>
        <v>8.8026310837061611E-2</v>
      </c>
      <c r="BO109" s="71">
        <f t="shared" si="146"/>
        <v>0</v>
      </c>
      <c r="BP109" s="7">
        <f t="shared" si="198"/>
        <v>0</v>
      </c>
      <c r="BQ109" s="7">
        <f t="shared" si="199"/>
        <v>0</v>
      </c>
      <c r="BR109" s="7">
        <f t="shared" si="200"/>
        <v>0</v>
      </c>
      <c r="BS109" s="7">
        <f t="shared" si="201"/>
        <v>0</v>
      </c>
      <c r="BT109" s="7">
        <f t="shared" si="202"/>
        <v>0</v>
      </c>
      <c r="BU109" s="7">
        <f t="shared" si="203"/>
        <v>0</v>
      </c>
      <c r="BV109" s="7">
        <f t="shared" si="204"/>
        <v>0</v>
      </c>
      <c r="BW109" s="7">
        <f t="shared" si="205"/>
        <v>0</v>
      </c>
      <c r="BX109" s="7">
        <f t="shared" si="206"/>
        <v>0</v>
      </c>
      <c r="BY109" s="7">
        <f t="shared" si="207"/>
        <v>0</v>
      </c>
      <c r="BZ109" s="180"/>
      <c r="CA109" s="7">
        <f t="shared" si="147"/>
        <v>0.44952757747725541</v>
      </c>
      <c r="CB109" s="7">
        <f t="shared" si="148"/>
        <v>0.4645962170913856</v>
      </c>
      <c r="CC109" s="7">
        <f t="shared" si="149"/>
        <v>0.41907585834400718</v>
      </c>
      <c r="CD109" s="7">
        <f t="shared" si="150"/>
        <v>0.36730969170790295</v>
      </c>
      <c r="CE109" s="7">
        <f t="shared" si="151"/>
        <v>0.24870871882156406</v>
      </c>
      <c r="CF109" s="71">
        <f t="shared" si="134"/>
        <v>0</v>
      </c>
      <c r="CG109" s="174">
        <f t="shared" si="152"/>
        <v>0</v>
      </c>
      <c r="CH109" s="174">
        <f t="shared" si="153"/>
        <v>0</v>
      </c>
      <c r="CI109" s="174">
        <f t="shared" si="154"/>
        <v>0</v>
      </c>
      <c r="CJ109" s="174">
        <f t="shared" si="155"/>
        <v>0</v>
      </c>
      <c r="CK109" s="174">
        <f t="shared" si="156"/>
        <v>0</v>
      </c>
      <c r="CL109" s="71">
        <f t="shared" si="157"/>
        <v>0</v>
      </c>
      <c r="CM109" s="7">
        <f t="shared" si="158"/>
        <v>2.1681551863739087E-2</v>
      </c>
      <c r="CN109" s="7">
        <f t="shared" si="159"/>
        <v>2.6943292071988419E-2</v>
      </c>
      <c r="CO109" s="7">
        <f t="shared" si="160"/>
        <v>2.6908139799148495E-2</v>
      </c>
      <c r="CP109" s="7">
        <f t="shared" si="161"/>
        <v>2.9106081911455181E-2</v>
      </c>
      <c r="CQ109" s="7">
        <f t="shared" si="162"/>
        <v>8.0372896669046262E-2</v>
      </c>
      <c r="CR109" s="71">
        <f t="shared" si="163"/>
        <v>0</v>
      </c>
      <c r="CS109" s="7">
        <f t="shared" si="164"/>
        <v>1.949218063442115</v>
      </c>
      <c r="CT109" s="7">
        <f t="shared" si="165"/>
        <v>0.97807012041179575</v>
      </c>
      <c r="CU109" s="7">
        <f t="shared" si="184"/>
        <v>0.18501196231537745</v>
      </c>
      <c r="CV109" s="93">
        <f t="shared" si="167"/>
        <v>0</v>
      </c>
      <c r="CW109" s="71">
        <f t="shared" si="168"/>
        <v>0</v>
      </c>
      <c r="CX109" s="16">
        <v>1942</v>
      </c>
      <c r="CY109" s="7">
        <f t="shared" si="169"/>
        <v>1.949218063442115</v>
      </c>
      <c r="CZ109" s="7">
        <f t="shared" si="170"/>
        <v>2.9272881838539107</v>
      </c>
      <c r="DA109" s="7">
        <f t="shared" si="171"/>
        <v>3.1123001461692881</v>
      </c>
      <c r="DB109" s="92">
        <f t="shared" si="172"/>
        <v>3.1123001461692885</v>
      </c>
      <c r="DC109" s="93">
        <f t="shared" si="135"/>
        <v>0</v>
      </c>
      <c r="DD109" s="7">
        <f t="shared" si="173"/>
        <v>0.77441086666865122</v>
      </c>
      <c r="DE109" s="7">
        <f t="shared" si="174"/>
        <v>0.73605703926632293</v>
      </c>
      <c r="DF109" s="7">
        <f t="shared" si="175"/>
        <v>0.66115942463375077</v>
      </c>
      <c r="DG109" s="7">
        <f t="shared" si="176"/>
        <v>0.52356488927289158</v>
      </c>
      <c r="DH109" s="7">
        <f t="shared" si="177"/>
        <v>0.41710792632767191</v>
      </c>
      <c r="DI109" s="71">
        <f t="shared" si="178"/>
        <v>0</v>
      </c>
      <c r="DJ109" s="16">
        <v>1942</v>
      </c>
      <c r="DK109" s="23">
        <f t="shared" si="179"/>
        <v>0.63087344865231076</v>
      </c>
      <c r="DL109" s="23">
        <f t="shared" si="180"/>
        <v>0.8537579379250142</v>
      </c>
      <c r="DM109" s="23">
        <f t="shared" si="181"/>
        <v>0.59346944919314892</v>
      </c>
      <c r="DN109" s="23">
        <f t="shared" si="182"/>
        <v>0.93225839601622884</v>
      </c>
    </row>
    <row r="110" spans="1:118">
      <c r="A110" s="16">
        <v>1943</v>
      </c>
      <c r="B110" s="9">
        <v>145929.80748382738</v>
      </c>
      <c r="C110" s="9">
        <v>45234.619496550935</v>
      </c>
      <c r="D110" s="9">
        <v>0</v>
      </c>
      <c r="E110" s="9">
        <v>0</v>
      </c>
      <c r="F110" s="9">
        <v>0</v>
      </c>
      <c r="G110" s="9">
        <v>92137.027344963702</v>
      </c>
      <c r="H110" s="9">
        <v>0</v>
      </c>
      <c r="I110" s="9">
        <v>8558.1606423127178</v>
      </c>
      <c r="J110" s="9">
        <v>3972668.7039317349</v>
      </c>
      <c r="K110" s="9">
        <v>5347758</v>
      </c>
      <c r="L110" s="9">
        <f t="shared" si="136"/>
        <v>742866.20747081947</v>
      </c>
      <c r="M110" s="40">
        <v>659.01400000000001</v>
      </c>
      <c r="N110" s="40">
        <f t="shared" si="137"/>
        <v>677.06233070969586</v>
      </c>
      <c r="O110" s="27">
        <f t="shared" si="208"/>
        <v>27288.035001551558</v>
      </c>
      <c r="P110" s="27">
        <f t="shared" si="185"/>
        <v>3.6733445036431358</v>
      </c>
      <c r="Q110" s="19">
        <v>1943</v>
      </c>
      <c r="R110" s="7">
        <f t="shared" si="186"/>
        <v>3.6733445036431358</v>
      </c>
      <c r="S110" s="7">
        <f t="shared" si="187"/>
        <v>1.1386456527769961</v>
      </c>
      <c r="T110" s="7">
        <f t="shared" si="188"/>
        <v>0</v>
      </c>
      <c r="U110" s="7">
        <f t="shared" si="189"/>
        <v>0</v>
      </c>
      <c r="V110" s="7">
        <v>0</v>
      </c>
      <c r="W110" s="7"/>
      <c r="X110" s="7">
        <f t="shared" si="190"/>
        <v>2.3192728669716667</v>
      </c>
      <c r="Y110" s="7">
        <f t="shared" si="191"/>
        <v>0</v>
      </c>
      <c r="Z110" s="7">
        <f t="shared" si="192"/>
        <v>0.21542598389447221</v>
      </c>
      <c r="AA110" s="71">
        <f t="shared" si="139"/>
        <v>0</v>
      </c>
      <c r="AB110" s="16">
        <v>1943</v>
      </c>
      <c r="AC110" s="9">
        <f t="shared" si="209"/>
        <v>14022.73204393079</v>
      </c>
      <c r="AD110" s="9">
        <f t="shared" si="209"/>
        <v>11308.654874137734</v>
      </c>
      <c r="AE110" s="9">
        <f t="shared" si="209"/>
        <v>9951.6162892412049</v>
      </c>
      <c r="AF110" s="9">
        <f t="shared" si="209"/>
        <v>5880.500534551622</v>
      </c>
      <c r="AG110" s="9">
        <f t="shared" si="209"/>
        <v>4071.1157546895838</v>
      </c>
      <c r="AH110" s="9">
        <f t="shared" si="210"/>
        <v>0</v>
      </c>
      <c r="AI110" s="9">
        <f t="shared" si="210"/>
        <v>0</v>
      </c>
      <c r="AJ110" s="9">
        <f t="shared" si="210"/>
        <v>0</v>
      </c>
      <c r="AK110" s="9">
        <f t="shared" si="210"/>
        <v>0</v>
      </c>
      <c r="AL110" s="9">
        <f t="shared" si="210"/>
        <v>0</v>
      </c>
      <c r="AM110" s="27">
        <f t="shared" si="211"/>
        <v>0</v>
      </c>
      <c r="AN110" s="27">
        <f t="shared" si="211"/>
        <v>0</v>
      </c>
      <c r="AO110" s="27">
        <f t="shared" si="211"/>
        <v>0</v>
      </c>
      <c r="AP110" s="27">
        <f t="shared" si="211"/>
        <v>0</v>
      </c>
      <c r="AQ110" s="27">
        <f t="shared" si="211"/>
        <v>0</v>
      </c>
      <c r="AR110" s="19">
        <v>1943</v>
      </c>
      <c r="AS110" s="27">
        <f t="shared" si="183"/>
        <v>21248.589614030705</v>
      </c>
      <c r="AT110" s="27">
        <f t="shared" si="183"/>
        <v>21960.864800792922</v>
      </c>
      <c r="AU110" s="27">
        <f t="shared" si="183"/>
        <v>19809.176071183363</v>
      </c>
      <c r="AV110" s="27">
        <f t="shared" si="183"/>
        <v>17362.256047021419</v>
      </c>
      <c r="AW110" s="27">
        <f t="shared" si="183"/>
        <v>11756.1408119353</v>
      </c>
      <c r="AX110" s="157">
        <f t="shared" si="143"/>
        <v>92137.027344963717</v>
      </c>
      <c r="AY110" s="27">
        <f t="shared" si="212"/>
        <v>0</v>
      </c>
      <c r="AZ110" s="27">
        <f t="shared" si="212"/>
        <v>0</v>
      </c>
      <c r="BA110" s="27">
        <f t="shared" si="212"/>
        <v>0</v>
      </c>
      <c r="BB110" s="27">
        <f t="shared" si="212"/>
        <v>0</v>
      </c>
      <c r="BC110" s="27">
        <f t="shared" si="212"/>
        <v>0</v>
      </c>
      <c r="BD110" s="27">
        <f t="shared" si="213"/>
        <v>1002.9308456726275</v>
      </c>
      <c r="BE110" s="27">
        <f t="shared" si="213"/>
        <v>1246.3249343400012</v>
      </c>
      <c r="BF110" s="27">
        <f t="shared" si="213"/>
        <v>1244.6988838179616</v>
      </c>
      <c r="BG110" s="27">
        <f t="shared" si="213"/>
        <v>1346.3698322486368</v>
      </c>
      <c r="BH110" s="27">
        <f t="shared" si="213"/>
        <v>3717.8361462334906</v>
      </c>
      <c r="BI110" s="4"/>
      <c r="BJ110" s="7">
        <f t="shared" si="193"/>
        <v>0.35298015236086883</v>
      </c>
      <c r="BK110" s="7">
        <f t="shared" si="194"/>
        <v>0.28466141319424904</v>
      </c>
      <c r="BL110" s="7">
        <f t="shared" si="195"/>
        <v>0.25050204361093914</v>
      </c>
      <c r="BM110" s="7">
        <f t="shared" si="196"/>
        <v>0.14802393486100951</v>
      </c>
      <c r="BN110" s="7">
        <f t="shared" si="197"/>
        <v>0.10247810874992964</v>
      </c>
      <c r="BO110" s="71">
        <f t="shared" si="146"/>
        <v>0</v>
      </c>
      <c r="BP110" s="7">
        <f t="shared" si="198"/>
        <v>0</v>
      </c>
      <c r="BQ110" s="7">
        <f t="shared" si="199"/>
        <v>0</v>
      </c>
      <c r="BR110" s="7">
        <f t="shared" si="200"/>
        <v>0</v>
      </c>
      <c r="BS110" s="7">
        <f t="shared" si="201"/>
        <v>0</v>
      </c>
      <c r="BT110" s="7">
        <f t="shared" si="202"/>
        <v>0</v>
      </c>
      <c r="BU110" s="7">
        <f t="shared" si="203"/>
        <v>0</v>
      </c>
      <c r="BV110" s="7">
        <f t="shared" si="204"/>
        <v>0</v>
      </c>
      <c r="BW110" s="7">
        <f t="shared" si="205"/>
        <v>0</v>
      </c>
      <c r="BX110" s="7">
        <f t="shared" si="206"/>
        <v>0</v>
      </c>
      <c r="BY110" s="7">
        <f t="shared" si="207"/>
        <v>0</v>
      </c>
      <c r="BZ110" s="180"/>
      <c r="CA110" s="7">
        <f t="shared" si="147"/>
        <v>0.53486940889385159</v>
      </c>
      <c r="CB110" s="7">
        <f t="shared" si="148"/>
        <v>0.55279879691599609</v>
      </c>
      <c r="CC110" s="7">
        <f t="shared" si="149"/>
        <v>0.49863649721353048</v>
      </c>
      <c r="CD110" s="7">
        <f t="shared" si="150"/>
        <v>0.43704263659937365</v>
      </c>
      <c r="CE110" s="7">
        <f t="shared" si="151"/>
        <v>0.2959255273489152</v>
      </c>
      <c r="CF110" s="71">
        <f t="shared" si="134"/>
        <v>0</v>
      </c>
      <c r="CG110" s="174">
        <f t="shared" si="152"/>
        <v>0</v>
      </c>
      <c r="CH110" s="174">
        <f t="shared" si="153"/>
        <v>0</v>
      </c>
      <c r="CI110" s="174">
        <f t="shared" si="154"/>
        <v>0</v>
      </c>
      <c r="CJ110" s="174">
        <f t="shared" si="155"/>
        <v>0</v>
      </c>
      <c r="CK110" s="174">
        <f t="shared" si="156"/>
        <v>0</v>
      </c>
      <c r="CL110" s="71">
        <f t="shared" si="157"/>
        <v>0</v>
      </c>
      <c r="CM110" s="7">
        <f t="shared" si="158"/>
        <v>2.5245771052593201E-2</v>
      </c>
      <c r="CN110" s="7">
        <f t="shared" si="159"/>
        <v>3.1372486034551991E-2</v>
      </c>
      <c r="CO110" s="7">
        <f t="shared" si="160"/>
        <v>3.133155509761204E-2</v>
      </c>
      <c r="CP110" s="7">
        <f t="shared" si="161"/>
        <v>3.3890815786278373E-2</v>
      </c>
      <c r="CQ110" s="7">
        <f t="shared" si="162"/>
        <v>9.3585355923436614E-2</v>
      </c>
      <c r="CR110" s="71">
        <f t="shared" si="163"/>
        <v>0</v>
      </c>
      <c r="CS110" s="7">
        <f t="shared" si="164"/>
        <v>2.3192728669716671</v>
      </c>
      <c r="CT110" s="7">
        <f t="shared" si="165"/>
        <v>1.1386456527769961</v>
      </c>
      <c r="CU110" s="7">
        <f t="shared" si="184"/>
        <v>0.21542598389447221</v>
      </c>
      <c r="CV110" s="93">
        <f t="shared" si="167"/>
        <v>0</v>
      </c>
      <c r="CW110" s="71">
        <f t="shared" si="168"/>
        <v>0</v>
      </c>
      <c r="CX110" s="16">
        <v>1943</v>
      </c>
      <c r="CY110" s="7">
        <f t="shared" si="169"/>
        <v>2.3192728669716671</v>
      </c>
      <c r="CZ110" s="7">
        <f t="shared" si="170"/>
        <v>3.457918519748663</v>
      </c>
      <c r="DA110" s="7">
        <f t="shared" si="171"/>
        <v>3.6733445036431354</v>
      </c>
      <c r="DB110" s="92">
        <f t="shared" si="172"/>
        <v>3.6733445036431358</v>
      </c>
      <c r="DC110" s="93">
        <f t="shared" si="135"/>
        <v>0</v>
      </c>
      <c r="DD110" s="7">
        <f t="shared" si="173"/>
        <v>0.91309533230731355</v>
      </c>
      <c r="DE110" s="7">
        <f t="shared" si="174"/>
        <v>0.86883269614479708</v>
      </c>
      <c r="DF110" s="7">
        <f t="shared" si="175"/>
        <v>0.78047009592208161</v>
      </c>
      <c r="DG110" s="7">
        <f t="shared" si="176"/>
        <v>0.61895738724666149</v>
      </c>
      <c r="DH110" s="7">
        <f t="shared" si="177"/>
        <v>0.49198899202228141</v>
      </c>
      <c r="DI110" s="71">
        <f t="shared" si="178"/>
        <v>0</v>
      </c>
      <c r="DJ110" s="16">
        <v>1943</v>
      </c>
      <c r="DK110" s="23">
        <f t="shared" si="179"/>
        <v>0.63037519898955774</v>
      </c>
      <c r="DL110" s="23">
        <f t="shared" si="180"/>
        <v>0.85475203771976438</v>
      </c>
      <c r="DM110" s="23">
        <f t="shared" si="181"/>
        <v>0.59346944919314915</v>
      </c>
      <c r="DN110" s="23">
        <f t="shared" si="182"/>
        <v>0.93225839601622873</v>
      </c>
    </row>
    <row r="111" spans="1:118">
      <c r="A111" s="16">
        <v>1944</v>
      </c>
      <c r="B111" s="9">
        <v>144214.38657138011</v>
      </c>
      <c r="C111" s="9">
        <v>41706.918336324015</v>
      </c>
      <c r="D111" s="9">
        <v>0</v>
      </c>
      <c r="E111" s="9">
        <v>0</v>
      </c>
      <c r="F111" s="9">
        <v>0</v>
      </c>
      <c r="G111" s="9">
        <v>93435.620248236708</v>
      </c>
      <c r="H111" s="9">
        <v>0</v>
      </c>
      <c r="I111" s="9">
        <v>9071.847986819359</v>
      </c>
      <c r="J111" s="9">
        <v>4047644.9264378608</v>
      </c>
      <c r="K111" s="9">
        <v>5449185</v>
      </c>
      <c r="L111" s="9">
        <f t="shared" si="136"/>
        <v>742798.22146575327</v>
      </c>
      <c r="M111" s="40">
        <v>664.34900000000005</v>
      </c>
      <c r="N111" s="40">
        <f t="shared" si="137"/>
        <v>682.54343966085059</v>
      </c>
      <c r="O111" s="27">
        <f t="shared" si="208"/>
        <v>26465.312991095016</v>
      </c>
      <c r="P111" s="27">
        <f t="shared" si="185"/>
        <v>3.5629208883768446</v>
      </c>
      <c r="Q111" s="19">
        <v>1944</v>
      </c>
      <c r="R111" s="7">
        <f t="shared" si="186"/>
        <v>3.5629208883768446</v>
      </c>
      <c r="S111" s="7">
        <f t="shared" si="187"/>
        <v>1.030399629767631</v>
      </c>
      <c r="T111" s="7">
        <f t="shared" si="188"/>
        <v>0</v>
      </c>
      <c r="U111" s="7">
        <f t="shared" si="189"/>
        <v>0</v>
      </c>
      <c r="V111" s="7">
        <v>0</v>
      </c>
      <c r="W111" s="7"/>
      <c r="X111" s="7">
        <f t="shared" si="190"/>
        <v>2.3083946824966426</v>
      </c>
      <c r="Y111" s="7">
        <f t="shared" si="191"/>
        <v>0</v>
      </c>
      <c r="Z111" s="7">
        <f t="shared" si="192"/>
        <v>0.2241265761125707</v>
      </c>
      <c r="AA111" s="71">
        <f t="shared" si="139"/>
        <v>0</v>
      </c>
      <c r="AB111" s="16">
        <v>1944</v>
      </c>
      <c r="AC111" s="9">
        <f t="shared" si="209"/>
        <v>12929.144684260446</v>
      </c>
      <c r="AD111" s="9">
        <f t="shared" si="209"/>
        <v>10426.729584081004</v>
      </c>
      <c r="AE111" s="9">
        <f t="shared" si="209"/>
        <v>9175.522033991283</v>
      </c>
      <c r="AF111" s="9">
        <f t="shared" si="209"/>
        <v>5421.8993837221224</v>
      </c>
      <c r="AG111" s="9">
        <f t="shared" si="209"/>
        <v>3753.6226502691611</v>
      </c>
      <c r="AH111" s="9">
        <f t="shared" si="210"/>
        <v>0</v>
      </c>
      <c r="AI111" s="9">
        <f t="shared" si="210"/>
        <v>0</v>
      </c>
      <c r="AJ111" s="9">
        <f t="shared" si="210"/>
        <v>0</v>
      </c>
      <c r="AK111" s="9">
        <f t="shared" si="210"/>
        <v>0</v>
      </c>
      <c r="AL111" s="9">
        <f t="shared" si="210"/>
        <v>0</v>
      </c>
      <c r="AM111" s="27">
        <f t="shared" si="211"/>
        <v>0</v>
      </c>
      <c r="AN111" s="27">
        <f t="shared" si="211"/>
        <v>0</v>
      </c>
      <c r="AO111" s="27">
        <f t="shared" si="211"/>
        <v>0</v>
      </c>
      <c r="AP111" s="27">
        <f t="shared" si="211"/>
        <v>0</v>
      </c>
      <c r="AQ111" s="27">
        <f t="shared" si="211"/>
        <v>0</v>
      </c>
      <c r="AR111" s="19">
        <v>1944</v>
      </c>
      <c r="AS111" s="27">
        <f t="shared" si="183"/>
        <v>21548.070381670743</v>
      </c>
      <c r="AT111" s="27">
        <f t="shared" si="183"/>
        <v>22270.384480359688</v>
      </c>
      <c r="AU111" s="27">
        <f t="shared" si="183"/>
        <v>20088.369531261174</v>
      </c>
      <c r="AV111" s="27">
        <f t="shared" si="183"/>
        <v>17606.962254039106</v>
      </c>
      <c r="AW111" s="27">
        <f t="shared" si="183"/>
        <v>11921.833600906006</v>
      </c>
      <c r="AX111" s="157">
        <f t="shared" si="143"/>
        <v>93435.620248236708</v>
      </c>
      <c r="AY111" s="27">
        <f t="shared" si="212"/>
        <v>0</v>
      </c>
      <c r="AZ111" s="27">
        <f t="shared" si="212"/>
        <v>0</v>
      </c>
      <c r="BA111" s="27">
        <f t="shared" si="212"/>
        <v>0</v>
      </c>
      <c r="BB111" s="27">
        <f t="shared" si="212"/>
        <v>0</v>
      </c>
      <c r="BC111" s="27">
        <f t="shared" si="212"/>
        <v>0</v>
      </c>
      <c r="BD111" s="27">
        <f t="shared" si="213"/>
        <v>1063.1298655753608</v>
      </c>
      <c r="BE111" s="27">
        <f t="shared" si="213"/>
        <v>1321.1332223205034</v>
      </c>
      <c r="BF111" s="27">
        <f t="shared" si="213"/>
        <v>1319.4095712030073</v>
      </c>
      <c r="BG111" s="27">
        <f t="shared" si="213"/>
        <v>1427.1831252864215</v>
      </c>
      <c r="BH111" s="27">
        <f t="shared" si="213"/>
        <v>3940.9922024340653</v>
      </c>
      <c r="BI111" s="4"/>
      <c r="BJ111" s="7">
        <f t="shared" si="193"/>
        <v>0.31942388522796561</v>
      </c>
      <c r="BK111" s="7">
        <f t="shared" si="194"/>
        <v>0.25759990744190775</v>
      </c>
      <c r="BL111" s="7">
        <f t="shared" si="195"/>
        <v>0.22668791854887879</v>
      </c>
      <c r="BM111" s="7">
        <f t="shared" si="196"/>
        <v>0.13395195186979203</v>
      </c>
      <c r="BN111" s="7">
        <f t="shared" si="197"/>
        <v>9.2735966679086776E-2</v>
      </c>
      <c r="BO111" s="71">
        <f t="shared" si="146"/>
        <v>0</v>
      </c>
      <c r="BP111" s="7">
        <f t="shared" si="198"/>
        <v>0</v>
      </c>
      <c r="BQ111" s="7">
        <f t="shared" si="199"/>
        <v>0</v>
      </c>
      <c r="BR111" s="7">
        <f t="shared" si="200"/>
        <v>0</v>
      </c>
      <c r="BS111" s="7">
        <f t="shared" si="201"/>
        <v>0</v>
      </c>
      <c r="BT111" s="7">
        <f t="shared" si="202"/>
        <v>0</v>
      </c>
      <c r="BU111" s="7">
        <f t="shared" si="203"/>
        <v>0</v>
      </c>
      <c r="BV111" s="7">
        <f t="shared" si="204"/>
        <v>0</v>
      </c>
      <c r="BW111" s="7">
        <f t="shared" si="205"/>
        <v>0</v>
      </c>
      <c r="BX111" s="7">
        <f t="shared" si="206"/>
        <v>0</v>
      </c>
      <c r="BY111" s="7">
        <f t="shared" si="207"/>
        <v>0</v>
      </c>
      <c r="BZ111" s="180"/>
      <c r="CA111" s="7">
        <f t="shared" si="147"/>
        <v>0.53236068808619963</v>
      </c>
      <c r="CB111" s="7">
        <f t="shared" si="148"/>
        <v>0.55020598113478281</v>
      </c>
      <c r="CC111" s="7">
        <f t="shared" si="149"/>
        <v>0.49629772117733628</v>
      </c>
      <c r="CD111" s="7">
        <f t="shared" si="150"/>
        <v>0.43499275687539507</v>
      </c>
      <c r="CE111" s="7">
        <f t="shared" si="151"/>
        <v>0.2945375352229288</v>
      </c>
      <c r="CF111" s="71">
        <f t="shared" si="134"/>
        <v>0</v>
      </c>
      <c r="CG111" s="174">
        <f t="shared" si="152"/>
        <v>0</v>
      </c>
      <c r="CH111" s="174">
        <f t="shared" si="153"/>
        <v>0</v>
      </c>
      <c r="CI111" s="174">
        <f t="shared" si="154"/>
        <v>0</v>
      </c>
      <c r="CJ111" s="174">
        <f t="shared" si="155"/>
        <v>0</v>
      </c>
      <c r="CK111" s="174">
        <f t="shared" si="156"/>
        <v>0</v>
      </c>
      <c r="CL111" s="71">
        <f t="shared" si="157"/>
        <v>0</v>
      </c>
      <c r="CM111" s="7">
        <f t="shared" si="158"/>
        <v>2.6265393454632163E-2</v>
      </c>
      <c r="CN111" s="7">
        <f t="shared" si="159"/>
        <v>3.2639553279273675E-2</v>
      </c>
      <c r="CO111" s="7">
        <f t="shared" si="160"/>
        <v>3.2596969229812277E-2</v>
      </c>
      <c r="CP111" s="7">
        <f t="shared" si="161"/>
        <v>3.5259592954029625E-2</v>
      </c>
      <c r="CQ111" s="7">
        <f t="shared" si="162"/>
        <v>9.7365067194822963E-2</v>
      </c>
      <c r="CR111" s="71">
        <f t="shared" si="163"/>
        <v>0</v>
      </c>
      <c r="CS111" s="7">
        <f t="shared" si="164"/>
        <v>2.3083946824966426</v>
      </c>
      <c r="CT111" s="7">
        <f t="shared" si="165"/>
        <v>1.030399629767631</v>
      </c>
      <c r="CU111" s="7">
        <f t="shared" si="184"/>
        <v>0.2241265761125707</v>
      </c>
      <c r="CV111" s="93">
        <f t="shared" si="167"/>
        <v>0</v>
      </c>
      <c r="CW111" s="71">
        <f t="shared" si="168"/>
        <v>0</v>
      </c>
      <c r="CX111" s="16">
        <v>1944</v>
      </c>
      <c r="CY111" s="7">
        <f t="shared" si="169"/>
        <v>2.3083946824966426</v>
      </c>
      <c r="CZ111" s="7">
        <f t="shared" si="170"/>
        <v>3.3387943122642736</v>
      </c>
      <c r="DA111" s="7">
        <f t="shared" si="171"/>
        <v>3.5629208883768442</v>
      </c>
      <c r="DB111" s="92">
        <f t="shared" si="172"/>
        <v>3.5629208883768446</v>
      </c>
      <c r="DC111" s="93">
        <f t="shared" si="135"/>
        <v>0</v>
      </c>
      <c r="DD111" s="7">
        <f t="shared" si="173"/>
        <v>0.87804996676879743</v>
      </c>
      <c r="DE111" s="7">
        <f t="shared" si="174"/>
        <v>0.84044544185596426</v>
      </c>
      <c r="DF111" s="7">
        <f t="shared" si="175"/>
        <v>0.75558260895602736</v>
      </c>
      <c r="DG111" s="7">
        <f t="shared" si="176"/>
        <v>0.60420430169921668</v>
      </c>
      <c r="DH111" s="7">
        <f t="shared" si="177"/>
        <v>0.48463856909683856</v>
      </c>
      <c r="DI111" s="71">
        <f t="shared" si="178"/>
        <v>0</v>
      </c>
      <c r="DJ111" s="16">
        <v>1944</v>
      </c>
      <c r="DK111" s="23">
        <f t="shared" si="179"/>
        <v>0.64141043395169395</v>
      </c>
      <c r="DL111" s="23">
        <f t="shared" si="180"/>
        <v>0.86052347537413276</v>
      </c>
      <c r="DM111" s="23">
        <f t="shared" si="181"/>
        <v>0.59346944919314903</v>
      </c>
      <c r="DN111" s="23">
        <f t="shared" si="182"/>
        <v>0.93225839601622862</v>
      </c>
    </row>
    <row r="112" spans="1:118">
      <c r="A112" s="16">
        <v>1945</v>
      </c>
      <c r="B112" s="9">
        <v>144037.03389107261</v>
      </c>
      <c r="C112" s="9">
        <v>39793.197391321861</v>
      </c>
      <c r="D112" s="9">
        <v>0</v>
      </c>
      <c r="E112" s="9">
        <v>0</v>
      </c>
      <c r="F112" s="9">
        <v>0</v>
      </c>
      <c r="G112" s="9">
        <v>95065.58918284715</v>
      </c>
      <c r="H112" s="9">
        <v>0</v>
      </c>
      <c r="I112" s="9">
        <v>9178.2473169035893</v>
      </c>
      <c r="J112" s="9">
        <v>4397355.4499842916</v>
      </c>
      <c r="K112" s="9">
        <v>5552190</v>
      </c>
      <c r="L112" s="9">
        <f t="shared" si="136"/>
        <v>792003.77688520949</v>
      </c>
      <c r="M112" s="40">
        <v>702.82</v>
      </c>
      <c r="N112" s="40">
        <f t="shared" si="137"/>
        <v>722.06803993449068</v>
      </c>
      <c r="O112" s="27">
        <f t="shared" si="208"/>
        <v>25942.381995405885</v>
      </c>
      <c r="P112" s="27">
        <f t="shared" si="185"/>
        <v>3.2755376618823742</v>
      </c>
      <c r="Q112" s="19">
        <v>1945</v>
      </c>
      <c r="R112" s="7">
        <f t="shared" si="186"/>
        <v>3.2755376618823742</v>
      </c>
      <c r="S112" s="7">
        <f t="shared" si="187"/>
        <v>0.90493474643865801</v>
      </c>
      <c r="T112" s="7">
        <f t="shared" si="188"/>
        <v>0</v>
      </c>
      <c r="U112" s="7">
        <f t="shared" si="189"/>
        <v>0</v>
      </c>
      <c r="V112" s="7">
        <v>0</v>
      </c>
      <c r="W112" s="7"/>
      <c r="X112" s="7">
        <f t="shared" si="190"/>
        <v>2.161880936488469</v>
      </c>
      <c r="Y112" s="7">
        <f t="shared" si="191"/>
        <v>0</v>
      </c>
      <c r="Z112" s="7">
        <f t="shared" si="192"/>
        <v>0.2087219789552463</v>
      </c>
      <c r="AA112" s="71">
        <f t="shared" si="139"/>
        <v>0</v>
      </c>
      <c r="AB112" s="16">
        <v>1945</v>
      </c>
      <c r="AC112" s="9">
        <f t="shared" si="209"/>
        <v>12335.891191309776</v>
      </c>
      <c r="AD112" s="9">
        <f t="shared" si="209"/>
        <v>9948.2993478304652</v>
      </c>
      <c r="AE112" s="9">
        <f t="shared" si="209"/>
        <v>8754.5034260908087</v>
      </c>
      <c r="AF112" s="9">
        <f t="shared" si="209"/>
        <v>5173.115660871842</v>
      </c>
      <c r="AG112" s="9">
        <f t="shared" si="209"/>
        <v>3581.3877652189672</v>
      </c>
      <c r="AH112" s="9">
        <f t="shared" si="210"/>
        <v>0</v>
      </c>
      <c r="AI112" s="9">
        <f t="shared" si="210"/>
        <v>0</v>
      </c>
      <c r="AJ112" s="9">
        <f t="shared" si="210"/>
        <v>0</v>
      </c>
      <c r="AK112" s="9">
        <f t="shared" si="210"/>
        <v>0</v>
      </c>
      <c r="AL112" s="9">
        <f t="shared" si="210"/>
        <v>0</v>
      </c>
      <c r="AM112" s="27">
        <f t="shared" si="211"/>
        <v>0</v>
      </c>
      <c r="AN112" s="27">
        <f t="shared" si="211"/>
        <v>0</v>
      </c>
      <c r="AO112" s="27">
        <f t="shared" si="211"/>
        <v>0</v>
      </c>
      <c r="AP112" s="27">
        <f t="shared" si="211"/>
        <v>0</v>
      </c>
      <c r="AQ112" s="27">
        <f t="shared" si="211"/>
        <v>0</v>
      </c>
      <c r="AR112" s="19">
        <v>1945</v>
      </c>
      <c r="AS112" s="27">
        <f t="shared" si="183"/>
        <v>21923.972903959457</v>
      </c>
      <c r="AT112" s="27">
        <f t="shared" si="183"/>
        <v>22658.887652580048</v>
      </c>
      <c r="AU112" s="27">
        <f t="shared" si="183"/>
        <v>20438.807813748506</v>
      </c>
      <c r="AV112" s="27">
        <f t="shared" si="183"/>
        <v>17914.112797169193</v>
      </c>
      <c r="AW112" s="27">
        <f t="shared" si="183"/>
        <v>12129.808015389957</v>
      </c>
      <c r="AX112" s="157">
        <f t="shared" si="143"/>
        <v>95065.58918284715</v>
      </c>
      <c r="AY112" s="27">
        <f t="shared" si="212"/>
        <v>0</v>
      </c>
      <c r="AZ112" s="27">
        <f t="shared" si="212"/>
        <v>0</v>
      </c>
      <c r="BA112" s="27">
        <f t="shared" si="212"/>
        <v>0</v>
      </c>
      <c r="BB112" s="27">
        <f t="shared" si="212"/>
        <v>0</v>
      </c>
      <c r="BC112" s="27">
        <f t="shared" si="212"/>
        <v>0</v>
      </c>
      <c r="BD112" s="27">
        <f t="shared" si="213"/>
        <v>1075.5988030679318</v>
      </c>
      <c r="BE112" s="27">
        <f t="shared" si="213"/>
        <v>1336.6281567606698</v>
      </c>
      <c r="BF112" s="27">
        <f t="shared" si="213"/>
        <v>1334.8842897704578</v>
      </c>
      <c r="BG112" s="27">
        <f t="shared" si="213"/>
        <v>1443.9218678952727</v>
      </c>
      <c r="BH112" s="27">
        <f t="shared" si="213"/>
        <v>3987.2141994092567</v>
      </c>
      <c r="BI112" s="4"/>
      <c r="BJ112" s="7">
        <f t="shared" si="193"/>
        <v>0.28052977139598401</v>
      </c>
      <c r="BK112" s="7">
        <f t="shared" si="194"/>
        <v>0.2262336866096645</v>
      </c>
      <c r="BL112" s="7">
        <f t="shared" si="195"/>
        <v>0.19908564421650476</v>
      </c>
      <c r="BM112" s="7">
        <f t="shared" si="196"/>
        <v>0.11764151703702555</v>
      </c>
      <c r="BN112" s="7">
        <f t="shared" si="197"/>
        <v>8.1444127179479214E-2</v>
      </c>
      <c r="BO112" s="71">
        <f t="shared" si="146"/>
        <v>0</v>
      </c>
      <c r="BP112" s="7">
        <f t="shared" si="198"/>
        <v>0</v>
      </c>
      <c r="BQ112" s="7">
        <f t="shared" si="199"/>
        <v>0</v>
      </c>
      <c r="BR112" s="7">
        <f t="shared" si="200"/>
        <v>0</v>
      </c>
      <c r="BS112" s="7">
        <f t="shared" si="201"/>
        <v>0</v>
      </c>
      <c r="BT112" s="7">
        <f t="shared" si="202"/>
        <v>0</v>
      </c>
      <c r="BU112" s="7">
        <f t="shared" si="203"/>
        <v>0</v>
      </c>
      <c r="BV112" s="7">
        <f t="shared" si="204"/>
        <v>0</v>
      </c>
      <c r="BW112" s="7">
        <f t="shared" si="205"/>
        <v>0</v>
      </c>
      <c r="BX112" s="7">
        <f t="shared" si="206"/>
        <v>0</v>
      </c>
      <c r="BY112" s="7">
        <f t="shared" si="207"/>
        <v>0</v>
      </c>
      <c r="BZ112" s="180"/>
      <c r="CA112" s="7">
        <f t="shared" si="147"/>
        <v>0.49857177008599057</v>
      </c>
      <c r="CB112" s="7">
        <f t="shared" si="148"/>
        <v>0.51528442288332621</v>
      </c>
      <c r="CC112" s="7">
        <f t="shared" si="149"/>
        <v>0.46479771867933756</v>
      </c>
      <c r="CD112" s="7">
        <f t="shared" si="150"/>
        <v>0.40738377874895665</v>
      </c>
      <c r="CE112" s="7">
        <f t="shared" si="151"/>
        <v>0.2758432460908587</v>
      </c>
      <c r="CF112" s="71">
        <f t="shared" si="134"/>
        <v>0</v>
      </c>
      <c r="CG112" s="174">
        <f t="shared" si="152"/>
        <v>0</v>
      </c>
      <c r="CH112" s="174">
        <f t="shared" si="153"/>
        <v>0</v>
      </c>
      <c r="CI112" s="174">
        <f t="shared" si="154"/>
        <v>0</v>
      </c>
      <c r="CJ112" s="174">
        <f t="shared" si="155"/>
        <v>0</v>
      </c>
      <c r="CK112" s="174">
        <f t="shared" si="156"/>
        <v>0</v>
      </c>
      <c r="CL112" s="71">
        <f t="shared" si="157"/>
        <v>0</v>
      </c>
      <c r="CM112" s="7">
        <f t="shared" si="158"/>
        <v>2.4460128713765319E-2</v>
      </c>
      <c r="CN112" s="7">
        <f t="shared" si="159"/>
        <v>3.0396181795252518E-2</v>
      </c>
      <c r="CO112" s="7">
        <f t="shared" si="160"/>
        <v>3.0356524619251018E-2</v>
      </c>
      <c r="CP112" s="7">
        <f t="shared" si="161"/>
        <v>3.2836141729239349E-2</v>
      </c>
      <c r="CQ112" s="7">
        <f t="shared" si="162"/>
        <v>9.0673002097738084E-2</v>
      </c>
      <c r="CR112" s="71">
        <f t="shared" si="163"/>
        <v>0</v>
      </c>
      <c r="CS112" s="7">
        <f t="shared" si="164"/>
        <v>2.1618809364884699</v>
      </c>
      <c r="CT112" s="7">
        <f t="shared" si="165"/>
        <v>0.90493474643865801</v>
      </c>
      <c r="CU112" s="7">
        <f t="shared" si="184"/>
        <v>0.2087219789552463</v>
      </c>
      <c r="CV112" s="93">
        <f t="shared" si="167"/>
        <v>0</v>
      </c>
      <c r="CW112" s="71">
        <f t="shared" si="168"/>
        <v>0</v>
      </c>
      <c r="CX112" s="16">
        <v>1945</v>
      </c>
      <c r="CY112" s="7">
        <f t="shared" si="169"/>
        <v>2.1618809364884699</v>
      </c>
      <c r="CZ112" s="7">
        <f t="shared" si="170"/>
        <v>3.0668156829271278</v>
      </c>
      <c r="DA112" s="7">
        <f t="shared" si="171"/>
        <v>3.2755376618823742</v>
      </c>
      <c r="DB112" s="92">
        <f t="shared" si="172"/>
        <v>3.2755376618823742</v>
      </c>
      <c r="DC112" s="93">
        <f t="shared" si="135"/>
        <v>0</v>
      </c>
      <c r="DD112" s="7">
        <f t="shared" si="173"/>
        <v>0.80356167019573999</v>
      </c>
      <c r="DE112" s="7">
        <f t="shared" si="174"/>
        <v>0.77191429128824318</v>
      </c>
      <c r="DF112" s="7">
        <f t="shared" si="175"/>
        <v>0.69423988751509325</v>
      </c>
      <c r="DG112" s="7">
        <f t="shared" si="176"/>
        <v>0.55786143751522155</v>
      </c>
      <c r="DH112" s="7">
        <f t="shared" si="177"/>
        <v>0.44796037536807598</v>
      </c>
      <c r="DI112" s="71">
        <f t="shared" si="178"/>
        <v>0</v>
      </c>
      <c r="DJ112" s="16">
        <v>1945</v>
      </c>
      <c r="DK112" s="23">
        <f t="shared" si="179"/>
        <v>0.64525300753241011</v>
      </c>
      <c r="DL112" s="23">
        <f t="shared" si="180"/>
        <v>0.86395346277029739</v>
      </c>
      <c r="DM112" s="23">
        <f t="shared" si="181"/>
        <v>0.59346944919314903</v>
      </c>
      <c r="DN112" s="23">
        <f t="shared" si="182"/>
        <v>0.93225839601622873</v>
      </c>
    </row>
    <row r="113" spans="1:118">
      <c r="A113" s="16">
        <v>1946</v>
      </c>
      <c r="B113" s="9">
        <v>149395.09110543467</v>
      </c>
      <c r="C113" s="9">
        <v>41854.764613524618</v>
      </c>
      <c r="D113" s="9">
        <v>0</v>
      </c>
      <c r="E113" s="9">
        <v>0</v>
      </c>
      <c r="F113" s="9">
        <v>0</v>
      </c>
      <c r="G113" s="9">
        <v>99826.133029941993</v>
      </c>
      <c r="H113" s="9">
        <v>0</v>
      </c>
      <c r="I113" s="9">
        <v>7714.1934619680305</v>
      </c>
      <c r="J113" s="9">
        <v>4773843.1958543388</v>
      </c>
      <c r="K113" s="9">
        <v>5656303</v>
      </c>
      <c r="L113" s="9">
        <f t="shared" si="136"/>
        <v>843986.46887451736</v>
      </c>
      <c r="M113" s="40">
        <v>749.62400000000002</v>
      </c>
      <c r="N113" s="40">
        <f t="shared" si="137"/>
        <v>770.15385499537956</v>
      </c>
      <c r="O113" s="27">
        <f t="shared" si="208"/>
        <v>26412.144311476004</v>
      </c>
      <c r="P113" s="27">
        <f t="shared" si="185"/>
        <v>3.1294511565685927</v>
      </c>
      <c r="Q113" s="19">
        <v>1946</v>
      </c>
      <c r="R113" s="7">
        <f t="shared" si="186"/>
        <v>3.1294511565685927</v>
      </c>
      <c r="S113" s="7">
        <f t="shared" si="187"/>
        <v>0.87675197731403887</v>
      </c>
      <c r="T113" s="7">
        <f t="shared" si="188"/>
        <v>0</v>
      </c>
      <c r="U113" s="7">
        <f t="shared" si="189"/>
        <v>0</v>
      </c>
      <c r="V113" s="7">
        <v>0</v>
      </c>
      <c r="W113" s="7"/>
      <c r="X113" s="7">
        <f t="shared" si="190"/>
        <v>2.09110624154208</v>
      </c>
      <c r="Y113" s="7">
        <f t="shared" si="191"/>
        <v>0</v>
      </c>
      <c r="Z113" s="7">
        <f t="shared" si="192"/>
        <v>0.16159293771247296</v>
      </c>
      <c r="AA113" s="71">
        <f t="shared" si="139"/>
        <v>0</v>
      </c>
      <c r="AB113" s="16">
        <v>1946</v>
      </c>
      <c r="AC113" s="9">
        <f t="shared" si="209"/>
        <v>12974.977030192631</v>
      </c>
      <c r="AD113" s="9">
        <f t="shared" si="209"/>
        <v>10463.691153381154</v>
      </c>
      <c r="AE113" s="9">
        <f t="shared" si="209"/>
        <v>9208.0482149754152</v>
      </c>
      <c r="AF113" s="9">
        <f t="shared" si="209"/>
        <v>5441.1193997582004</v>
      </c>
      <c r="AG113" s="9">
        <f t="shared" si="209"/>
        <v>3766.9288152172153</v>
      </c>
      <c r="AH113" s="9">
        <f t="shared" si="210"/>
        <v>0</v>
      </c>
      <c r="AI113" s="9">
        <f t="shared" si="210"/>
        <v>0</v>
      </c>
      <c r="AJ113" s="9">
        <f t="shared" si="210"/>
        <v>0</v>
      </c>
      <c r="AK113" s="9">
        <f t="shared" si="210"/>
        <v>0</v>
      </c>
      <c r="AL113" s="9">
        <f t="shared" si="210"/>
        <v>0</v>
      </c>
      <c r="AM113" s="27">
        <f t="shared" si="211"/>
        <v>0</v>
      </c>
      <c r="AN113" s="27">
        <f t="shared" si="211"/>
        <v>0</v>
      </c>
      <c r="AO113" s="27">
        <f t="shared" si="211"/>
        <v>0</v>
      </c>
      <c r="AP113" s="27">
        <f t="shared" si="211"/>
        <v>0</v>
      </c>
      <c r="AQ113" s="27">
        <f t="shared" si="211"/>
        <v>0</v>
      </c>
      <c r="AR113" s="19">
        <v>1946</v>
      </c>
      <c r="AS113" s="27">
        <f t="shared" si="183"/>
        <v>23021.846858236175</v>
      </c>
      <c r="AT113" s="27">
        <f t="shared" si="183"/>
        <v>23793.563502419162</v>
      </c>
      <c r="AU113" s="27">
        <f t="shared" si="183"/>
        <v>21462.310025390514</v>
      </c>
      <c r="AV113" s="27">
        <f t="shared" si="183"/>
        <v>18811.187334715043</v>
      </c>
      <c r="AW113" s="27">
        <f t="shared" si="183"/>
        <v>12737.225309181107</v>
      </c>
      <c r="AX113" s="157">
        <f t="shared" si="143"/>
        <v>99826.133029941993</v>
      </c>
      <c r="AY113" s="27">
        <f t="shared" si="212"/>
        <v>0</v>
      </c>
      <c r="AZ113" s="27">
        <f t="shared" si="212"/>
        <v>0</v>
      </c>
      <c r="BA113" s="27">
        <f t="shared" si="212"/>
        <v>0</v>
      </c>
      <c r="BB113" s="27">
        <f t="shared" si="212"/>
        <v>0</v>
      </c>
      <c r="BC113" s="27">
        <f t="shared" si="212"/>
        <v>0</v>
      </c>
      <c r="BD113" s="27">
        <f t="shared" si="213"/>
        <v>904.02633180803355</v>
      </c>
      <c r="BE113" s="27">
        <f t="shared" si="213"/>
        <v>1123.4179938664042</v>
      </c>
      <c r="BF113" s="27">
        <f t="shared" si="213"/>
        <v>1121.9522971086303</v>
      </c>
      <c r="BG113" s="27">
        <f t="shared" si="213"/>
        <v>1213.5969154368106</v>
      </c>
      <c r="BH113" s="27">
        <f t="shared" si="213"/>
        <v>3351.1999237481509</v>
      </c>
      <c r="BI113" s="4"/>
      <c r="BJ113" s="7">
        <f t="shared" si="193"/>
        <v>0.27179311296735198</v>
      </c>
      <c r="BK113" s="7">
        <f t="shared" si="194"/>
        <v>0.21918799432850972</v>
      </c>
      <c r="BL113" s="7">
        <f t="shared" si="195"/>
        <v>0.19288543500908853</v>
      </c>
      <c r="BM113" s="7">
        <f t="shared" si="196"/>
        <v>0.11397775705082504</v>
      </c>
      <c r="BN113" s="7">
        <f t="shared" si="197"/>
        <v>7.8907677958263492E-2</v>
      </c>
      <c r="BO113" s="71">
        <f t="shared" si="146"/>
        <v>0</v>
      </c>
      <c r="BP113" s="7">
        <f t="shared" si="198"/>
        <v>0</v>
      </c>
      <c r="BQ113" s="7">
        <f t="shared" si="199"/>
        <v>0</v>
      </c>
      <c r="BR113" s="7">
        <f t="shared" si="200"/>
        <v>0</v>
      </c>
      <c r="BS113" s="7">
        <f t="shared" si="201"/>
        <v>0</v>
      </c>
      <c r="BT113" s="7">
        <f t="shared" si="202"/>
        <v>0</v>
      </c>
      <c r="BU113" s="7">
        <f t="shared" si="203"/>
        <v>0</v>
      </c>
      <c r="BV113" s="7">
        <f t="shared" si="204"/>
        <v>0</v>
      </c>
      <c r="BW113" s="7">
        <f t="shared" si="205"/>
        <v>0</v>
      </c>
      <c r="BX113" s="7">
        <f t="shared" si="206"/>
        <v>0</v>
      </c>
      <c r="BY113" s="7">
        <f t="shared" si="207"/>
        <v>0</v>
      </c>
      <c r="BZ113" s="180"/>
      <c r="CA113" s="7">
        <f t="shared" si="147"/>
        <v>0.48224974959857531</v>
      </c>
      <c r="CB113" s="7">
        <f t="shared" si="148"/>
        <v>0.4984152710143846</v>
      </c>
      <c r="CC113" s="7">
        <f t="shared" si="149"/>
        <v>0.44958137803999582</v>
      </c>
      <c r="CD113" s="7">
        <f t="shared" si="150"/>
        <v>0.39404703009623143</v>
      </c>
      <c r="CE113" s="7">
        <f t="shared" si="151"/>
        <v>0.26681281279289321</v>
      </c>
      <c r="CF113" s="71">
        <f t="shared" si="134"/>
        <v>0</v>
      </c>
      <c r="CG113" s="174">
        <f t="shared" si="152"/>
        <v>0</v>
      </c>
      <c r="CH113" s="174">
        <f t="shared" si="153"/>
        <v>0</v>
      </c>
      <c r="CI113" s="174">
        <f t="shared" si="154"/>
        <v>0</v>
      </c>
      <c r="CJ113" s="174">
        <f t="shared" si="155"/>
        <v>0</v>
      </c>
      <c r="CK113" s="174">
        <f t="shared" si="156"/>
        <v>0</v>
      </c>
      <c r="CL113" s="71">
        <f t="shared" si="157"/>
        <v>0</v>
      </c>
      <c r="CM113" s="7">
        <f t="shared" si="158"/>
        <v>1.8937076370524709E-2</v>
      </c>
      <c r="CN113" s="7">
        <f t="shared" si="159"/>
        <v>2.3532779519067439E-2</v>
      </c>
      <c r="CO113" s="7">
        <f t="shared" si="160"/>
        <v>2.3502076860902069E-2</v>
      </c>
      <c r="CP113" s="7">
        <f t="shared" si="161"/>
        <v>2.542180096092625E-2</v>
      </c>
      <c r="CQ113" s="7">
        <f t="shared" si="162"/>
        <v>7.0199204001052493E-2</v>
      </c>
      <c r="CR113" s="71">
        <f t="shared" si="163"/>
        <v>0</v>
      </c>
      <c r="CS113" s="7">
        <f t="shared" si="164"/>
        <v>2.0911062415420805</v>
      </c>
      <c r="CT113" s="7">
        <f t="shared" si="165"/>
        <v>0.87675197731403876</v>
      </c>
      <c r="CU113" s="7">
        <f t="shared" si="184"/>
        <v>0.16159293771247296</v>
      </c>
      <c r="CV113" s="93">
        <f t="shared" si="167"/>
        <v>0</v>
      </c>
      <c r="CW113" s="71">
        <f t="shared" si="168"/>
        <v>0</v>
      </c>
      <c r="CX113" s="16">
        <v>1946</v>
      </c>
      <c r="CY113" s="7">
        <f t="shared" si="169"/>
        <v>2.0911062415420805</v>
      </c>
      <c r="CZ113" s="7">
        <f t="shared" si="170"/>
        <v>2.9678582188561191</v>
      </c>
      <c r="DA113" s="7">
        <f t="shared" si="171"/>
        <v>3.1294511565685923</v>
      </c>
      <c r="DB113" s="92">
        <f t="shared" si="172"/>
        <v>3.1294511565685927</v>
      </c>
      <c r="DC113" s="93">
        <f t="shared" si="135"/>
        <v>0</v>
      </c>
      <c r="DD113" s="7">
        <f t="shared" si="173"/>
        <v>0.77297993893645189</v>
      </c>
      <c r="DE113" s="7">
        <f t="shared" si="174"/>
        <v>0.74113604486196172</v>
      </c>
      <c r="DF113" s="7">
        <f t="shared" si="175"/>
        <v>0.66596888990998648</v>
      </c>
      <c r="DG113" s="7">
        <f t="shared" si="176"/>
        <v>0.53344658810798273</v>
      </c>
      <c r="DH113" s="7">
        <f t="shared" si="177"/>
        <v>0.41591969475220919</v>
      </c>
      <c r="DI113" s="71">
        <f t="shared" si="178"/>
        <v>0</v>
      </c>
      <c r="DJ113" s="16">
        <v>1946</v>
      </c>
      <c r="DK113" s="23">
        <f t="shared" si="179"/>
        <v>0.62453321927459049</v>
      </c>
      <c r="DL113" s="23">
        <f t="shared" si="180"/>
        <v>0.86156037998385493</v>
      </c>
      <c r="DM113" s="23">
        <f t="shared" si="181"/>
        <v>0.59346944919314903</v>
      </c>
      <c r="DN113" s="23">
        <f t="shared" si="182"/>
        <v>0.93225839601622884</v>
      </c>
    </row>
    <row r="114" spans="1:118">
      <c r="A114" s="16">
        <v>1947</v>
      </c>
      <c r="B114" s="9">
        <v>139189.70351793084</v>
      </c>
      <c r="C114" s="9">
        <v>36757.771419462879</v>
      </c>
      <c r="D114" s="9">
        <v>0</v>
      </c>
      <c r="E114" s="9">
        <v>0</v>
      </c>
      <c r="F114" s="9">
        <v>0</v>
      </c>
      <c r="G114" s="9">
        <v>95949.781611146842</v>
      </c>
      <c r="H114" s="9">
        <v>0</v>
      </c>
      <c r="I114" s="9">
        <v>6482.1504873211488</v>
      </c>
      <c r="J114" s="9">
        <v>4258649.438347958</v>
      </c>
      <c r="K114" s="9">
        <v>5760959</v>
      </c>
      <c r="L114" s="9">
        <f t="shared" si="136"/>
        <v>739225.78486463067</v>
      </c>
      <c r="M114" s="40">
        <v>657.13599999999997</v>
      </c>
      <c r="N114" s="40">
        <f t="shared" si="137"/>
        <v>675.13289816793974</v>
      </c>
      <c r="O114" s="27">
        <f t="shared" si="208"/>
        <v>24160.856468155882</v>
      </c>
      <c r="P114" s="27">
        <f t="shared" si="185"/>
        <v>3.2684001238647666</v>
      </c>
      <c r="Q114" s="19">
        <v>1947</v>
      </c>
      <c r="R114" s="7">
        <f t="shared" si="186"/>
        <v>3.2684001238647666</v>
      </c>
      <c r="S114" s="7">
        <f t="shared" si="187"/>
        <v>0.86313212560933827</v>
      </c>
      <c r="T114" s="7">
        <f t="shared" si="188"/>
        <v>0</v>
      </c>
      <c r="U114" s="7">
        <f t="shared" si="189"/>
        <v>0</v>
      </c>
      <c r="V114" s="7">
        <v>0</v>
      </c>
      <c r="W114" s="7"/>
      <c r="X114" s="7">
        <f t="shared" si="190"/>
        <v>2.253056585196838</v>
      </c>
      <c r="Y114" s="7">
        <f t="shared" si="191"/>
        <v>0</v>
      </c>
      <c r="Z114" s="7">
        <f t="shared" si="192"/>
        <v>0.15221141305859034</v>
      </c>
      <c r="AA114" s="71">
        <f t="shared" si="139"/>
        <v>0</v>
      </c>
      <c r="AB114" s="16">
        <v>1947</v>
      </c>
      <c r="AC114" s="9">
        <f t="shared" si="209"/>
        <v>11394.909140033493</v>
      </c>
      <c r="AD114" s="9">
        <f t="shared" si="209"/>
        <v>9189.4428548657197</v>
      </c>
      <c r="AE114" s="9">
        <f t="shared" si="209"/>
        <v>8086.7097122818332</v>
      </c>
      <c r="AF114" s="9">
        <f t="shared" si="209"/>
        <v>4778.5102845301744</v>
      </c>
      <c r="AG114" s="9">
        <f t="shared" si="209"/>
        <v>3308.1994277516592</v>
      </c>
      <c r="AH114" s="9">
        <f t="shared" si="210"/>
        <v>0</v>
      </c>
      <c r="AI114" s="9">
        <f t="shared" si="210"/>
        <v>0</v>
      </c>
      <c r="AJ114" s="9">
        <f t="shared" si="210"/>
        <v>0</v>
      </c>
      <c r="AK114" s="9">
        <f t="shared" si="210"/>
        <v>0</v>
      </c>
      <c r="AL114" s="9">
        <f t="shared" si="210"/>
        <v>0</v>
      </c>
      <c r="AM114" s="27">
        <f t="shared" si="211"/>
        <v>0</v>
      </c>
      <c r="AN114" s="27">
        <f t="shared" si="211"/>
        <v>0</v>
      </c>
      <c r="AO114" s="27">
        <f t="shared" si="211"/>
        <v>0</v>
      </c>
      <c r="AP114" s="27">
        <f t="shared" si="211"/>
        <v>0</v>
      </c>
      <c r="AQ114" s="27">
        <f t="shared" si="211"/>
        <v>0</v>
      </c>
      <c r="AR114" s="19">
        <v>1947</v>
      </c>
      <c r="AS114" s="27">
        <f t="shared" si="183"/>
        <v>22127.884866285211</v>
      </c>
      <c r="AT114" s="27">
        <f t="shared" si="183"/>
        <v>22869.634959448049</v>
      </c>
      <c r="AU114" s="27">
        <f t="shared" si="183"/>
        <v>20628.906452674837</v>
      </c>
      <c r="AV114" s="27">
        <f t="shared" si="183"/>
        <v>18080.729582812819</v>
      </c>
      <c r="AW114" s="27">
        <f t="shared" si="183"/>
        <v>12242.625749925934</v>
      </c>
      <c r="AX114" s="157">
        <f t="shared" si="143"/>
        <v>95949.781611146842</v>
      </c>
      <c r="AY114" s="27">
        <f t="shared" si="212"/>
        <v>0</v>
      </c>
      <c r="AZ114" s="27">
        <f t="shared" si="212"/>
        <v>0</v>
      </c>
      <c r="BA114" s="27">
        <f t="shared" si="212"/>
        <v>0</v>
      </c>
      <c r="BB114" s="27">
        <f t="shared" si="212"/>
        <v>0</v>
      </c>
      <c r="BC114" s="27">
        <f t="shared" si="212"/>
        <v>0</v>
      </c>
      <c r="BD114" s="27">
        <f t="shared" si="213"/>
        <v>759.64321560916551</v>
      </c>
      <c r="BE114" s="27">
        <f t="shared" si="213"/>
        <v>943.99557546857886</v>
      </c>
      <c r="BF114" s="27">
        <f t="shared" si="213"/>
        <v>942.76396687598788</v>
      </c>
      <c r="BG114" s="27">
        <f t="shared" si="213"/>
        <v>1019.7719146653632</v>
      </c>
      <c r="BH114" s="27">
        <f t="shared" si="213"/>
        <v>2815.975814702053</v>
      </c>
      <c r="BI114" s="4"/>
      <c r="BJ114" s="7">
        <f t="shared" si="193"/>
        <v>0.26757095893889493</v>
      </c>
      <c r="BK114" s="7">
        <f t="shared" si="194"/>
        <v>0.21578303140233457</v>
      </c>
      <c r="BL114" s="7">
        <f t="shared" si="195"/>
        <v>0.18988906763405444</v>
      </c>
      <c r="BM114" s="7">
        <f t="shared" si="196"/>
        <v>0.112207176329214</v>
      </c>
      <c r="BN114" s="7">
        <f t="shared" si="197"/>
        <v>7.7681891304840447E-2</v>
      </c>
      <c r="BO114" s="71">
        <f t="shared" si="146"/>
        <v>0</v>
      </c>
      <c r="BP114" s="7">
        <f t="shared" si="198"/>
        <v>0</v>
      </c>
      <c r="BQ114" s="7">
        <f t="shared" si="199"/>
        <v>0</v>
      </c>
      <c r="BR114" s="7">
        <f t="shared" si="200"/>
        <v>0</v>
      </c>
      <c r="BS114" s="7">
        <f t="shared" si="201"/>
        <v>0</v>
      </c>
      <c r="BT114" s="7">
        <f t="shared" si="202"/>
        <v>0</v>
      </c>
      <c r="BU114" s="7">
        <f t="shared" si="203"/>
        <v>0</v>
      </c>
      <c r="BV114" s="7">
        <f t="shared" si="204"/>
        <v>0</v>
      </c>
      <c r="BW114" s="7">
        <f t="shared" si="205"/>
        <v>0</v>
      </c>
      <c r="BX114" s="7">
        <f t="shared" si="206"/>
        <v>0</v>
      </c>
      <c r="BY114" s="7">
        <f t="shared" si="207"/>
        <v>0</v>
      </c>
      <c r="BZ114" s="180"/>
      <c r="CA114" s="7">
        <f t="shared" si="147"/>
        <v>0.51959864709759251</v>
      </c>
      <c r="CB114" s="7">
        <f t="shared" si="148"/>
        <v>0.53701614304087408</v>
      </c>
      <c r="CC114" s="7">
        <f t="shared" si="149"/>
        <v>0.48440020131540418</v>
      </c>
      <c r="CD114" s="7">
        <f t="shared" si="150"/>
        <v>0.42456487307926449</v>
      </c>
      <c r="CE114" s="7">
        <f t="shared" si="151"/>
        <v>0.28747672066370344</v>
      </c>
      <c r="CF114" s="71">
        <f t="shared" si="134"/>
        <v>0</v>
      </c>
      <c r="CG114" s="174">
        <f t="shared" si="152"/>
        <v>0</v>
      </c>
      <c r="CH114" s="174">
        <f t="shared" si="153"/>
        <v>0</v>
      </c>
      <c r="CI114" s="174">
        <f t="shared" si="154"/>
        <v>0</v>
      </c>
      <c r="CJ114" s="174">
        <f t="shared" si="155"/>
        <v>0</v>
      </c>
      <c r="CK114" s="174">
        <f t="shared" si="156"/>
        <v>0</v>
      </c>
      <c r="CL114" s="71">
        <f t="shared" si="157"/>
        <v>0</v>
      </c>
      <c r="CM114" s="7">
        <f t="shared" si="158"/>
        <v>1.7837655496336206E-2</v>
      </c>
      <c r="CN114" s="7">
        <f t="shared" si="159"/>
        <v>2.2166548083722513E-2</v>
      </c>
      <c r="CO114" s="7">
        <f t="shared" si="160"/>
        <v>2.2137627915241379E-2</v>
      </c>
      <c r="CP114" s="7">
        <f t="shared" si="161"/>
        <v>2.3945899502377434E-2</v>
      </c>
      <c r="CQ114" s="7">
        <f t="shared" si="162"/>
        <v>6.6123682060912806E-2</v>
      </c>
      <c r="CR114" s="71">
        <f t="shared" si="163"/>
        <v>0</v>
      </c>
      <c r="CS114" s="7">
        <f t="shared" si="164"/>
        <v>2.2530565851968385</v>
      </c>
      <c r="CT114" s="7">
        <f t="shared" si="165"/>
        <v>0.86313212560933839</v>
      </c>
      <c r="CU114" s="7">
        <f t="shared" si="184"/>
        <v>0.15221141305859034</v>
      </c>
      <c r="CV114" s="93">
        <f t="shared" si="167"/>
        <v>0</v>
      </c>
      <c r="CW114" s="71">
        <f t="shared" si="168"/>
        <v>0</v>
      </c>
      <c r="CX114" s="16">
        <v>1947</v>
      </c>
      <c r="CY114" s="7">
        <f t="shared" si="169"/>
        <v>2.2530565851968385</v>
      </c>
      <c r="CZ114" s="7">
        <f t="shared" si="170"/>
        <v>3.1161887108061768</v>
      </c>
      <c r="DA114" s="7">
        <f t="shared" si="171"/>
        <v>3.2684001238647671</v>
      </c>
      <c r="DB114" s="92">
        <f t="shared" si="172"/>
        <v>3.2684001238647666</v>
      </c>
      <c r="DC114" s="93">
        <f t="shared" si="135"/>
        <v>0</v>
      </c>
      <c r="DD114" s="7">
        <f t="shared" si="173"/>
        <v>0.80500726153282365</v>
      </c>
      <c r="DE114" s="7">
        <f t="shared" si="174"/>
        <v>0.77496572252693119</v>
      </c>
      <c r="DF114" s="7">
        <f t="shared" si="175"/>
        <v>0.69642689686470005</v>
      </c>
      <c r="DG114" s="7">
        <f t="shared" si="176"/>
        <v>0.56071794891085591</v>
      </c>
      <c r="DH114" s="7">
        <f t="shared" si="177"/>
        <v>0.43128229402945667</v>
      </c>
      <c r="DI114" s="71">
        <f t="shared" si="178"/>
        <v>0</v>
      </c>
      <c r="DJ114" s="16">
        <v>1947</v>
      </c>
      <c r="DK114" s="23">
        <f t="shared" si="179"/>
        <v>0.6192786292015442</v>
      </c>
      <c r="DL114" s="23">
        <f t="shared" si="180"/>
        <v>0.86511877611964083</v>
      </c>
      <c r="DM114" s="23">
        <f t="shared" si="181"/>
        <v>0.59346944919314903</v>
      </c>
      <c r="DN114" s="23">
        <f t="shared" si="182"/>
        <v>0.93225839601622895</v>
      </c>
    </row>
    <row r="115" spans="1:118">
      <c r="A115" s="16">
        <v>1948</v>
      </c>
      <c r="B115" s="9">
        <v>161330.84415832584</v>
      </c>
      <c r="C115" s="9">
        <v>49466.395024910365</v>
      </c>
      <c r="D115" s="9">
        <v>0</v>
      </c>
      <c r="E115" s="9">
        <v>0</v>
      </c>
      <c r="F115" s="9">
        <v>0</v>
      </c>
      <c r="G115" s="9">
        <v>97719.83039962122</v>
      </c>
      <c r="H115" s="9">
        <v>0</v>
      </c>
      <c r="I115" s="9">
        <v>14144.61873379423</v>
      </c>
      <c r="J115" s="9">
        <v>4967174.7410308477</v>
      </c>
      <c r="K115" s="9">
        <v>5865486</v>
      </c>
      <c r="L115" s="9">
        <f t="shared" si="136"/>
        <v>846847.94082380342</v>
      </c>
      <c r="M115" s="40">
        <v>753.23299999999995</v>
      </c>
      <c r="N115" s="40">
        <f t="shared" si="137"/>
        <v>773.86169420900967</v>
      </c>
      <c r="O115" s="27">
        <f t="shared" si="208"/>
        <v>27505.111112416915</v>
      </c>
      <c r="P115" s="27">
        <f t="shared" si="185"/>
        <v>3.2479397760193258</v>
      </c>
      <c r="Q115" s="19">
        <v>1948</v>
      </c>
      <c r="R115" s="7">
        <f t="shared" si="186"/>
        <v>3.2479397760193258</v>
      </c>
      <c r="S115" s="7">
        <f t="shared" si="187"/>
        <v>0.99586581112796735</v>
      </c>
      <c r="T115" s="7">
        <f t="shared" si="188"/>
        <v>0</v>
      </c>
      <c r="U115" s="7">
        <f t="shared" si="189"/>
        <v>0</v>
      </c>
      <c r="V115" s="7">
        <v>0</v>
      </c>
      <c r="W115" s="7"/>
      <c r="X115" s="7">
        <f t="shared" si="190"/>
        <v>1.9673121139149059</v>
      </c>
      <c r="Y115" s="7">
        <f t="shared" si="191"/>
        <v>0</v>
      </c>
      <c r="Z115" s="7">
        <f t="shared" si="192"/>
        <v>0.28476185097645207</v>
      </c>
      <c r="AA115" s="71">
        <f t="shared" si="139"/>
        <v>0</v>
      </c>
      <c r="AB115" s="16">
        <v>1948</v>
      </c>
      <c r="AC115" s="9">
        <f t="shared" si="209"/>
        <v>15334.582457722214</v>
      </c>
      <c r="AD115" s="9">
        <f t="shared" si="209"/>
        <v>12366.598756227591</v>
      </c>
      <c r="AE115" s="9">
        <f t="shared" si="209"/>
        <v>10882.606905480281</v>
      </c>
      <c r="AF115" s="9">
        <f t="shared" si="209"/>
        <v>6430.6313532383474</v>
      </c>
      <c r="AG115" s="9">
        <f t="shared" si="209"/>
        <v>4451.9755522419327</v>
      </c>
      <c r="AH115" s="9">
        <f t="shared" si="210"/>
        <v>0</v>
      </c>
      <c r="AI115" s="9">
        <f t="shared" si="210"/>
        <v>0</v>
      </c>
      <c r="AJ115" s="9">
        <f t="shared" si="210"/>
        <v>0</v>
      </c>
      <c r="AK115" s="9">
        <f t="shared" si="210"/>
        <v>0</v>
      </c>
      <c r="AL115" s="9">
        <f t="shared" si="210"/>
        <v>0</v>
      </c>
      <c r="AM115" s="27">
        <f t="shared" si="211"/>
        <v>0</v>
      </c>
      <c r="AN115" s="27">
        <f t="shared" si="211"/>
        <v>0</v>
      </c>
      <c r="AO115" s="27">
        <f t="shared" si="211"/>
        <v>0</v>
      </c>
      <c r="AP115" s="27">
        <f t="shared" si="211"/>
        <v>0</v>
      </c>
      <c r="AQ115" s="27">
        <f t="shared" si="211"/>
        <v>0</v>
      </c>
      <c r="AR115" s="19">
        <v>1948</v>
      </c>
      <c r="AS115" s="27">
        <f t="shared" si="183"/>
        <v>22536.09252597329</v>
      </c>
      <c r="AT115" s="27">
        <f t="shared" si="183"/>
        <v>23291.526171424706</v>
      </c>
      <c r="AU115" s="27">
        <f t="shared" si="183"/>
        <v>21009.461470737187</v>
      </c>
      <c r="AV115" s="27">
        <f t="shared" si="183"/>
        <v>18414.276704602962</v>
      </c>
      <c r="AW115" s="27">
        <f t="shared" si="183"/>
        <v>12468.473526883083</v>
      </c>
      <c r="AX115" s="157">
        <f t="shared" si="143"/>
        <v>97719.83039962122</v>
      </c>
      <c r="AY115" s="27">
        <f t="shared" si="212"/>
        <v>0</v>
      </c>
      <c r="AZ115" s="27">
        <f t="shared" si="212"/>
        <v>0</v>
      </c>
      <c r="BA115" s="27">
        <f t="shared" si="212"/>
        <v>0</v>
      </c>
      <c r="BB115" s="27">
        <f t="shared" si="212"/>
        <v>0</v>
      </c>
      <c r="BC115" s="27">
        <f t="shared" si="212"/>
        <v>0</v>
      </c>
      <c r="BD115" s="27">
        <f t="shared" si="213"/>
        <v>1657.607869413346</v>
      </c>
      <c r="BE115" s="27">
        <f t="shared" si="213"/>
        <v>2059.8808262024536</v>
      </c>
      <c r="BF115" s="27">
        <f t="shared" si="213"/>
        <v>2057.1933486430326</v>
      </c>
      <c r="BG115" s="27">
        <f t="shared" si="213"/>
        <v>2225.2314192005083</v>
      </c>
      <c r="BH115" s="27">
        <f t="shared" si="213"/>
        <v>6144.7052703348882</v>
      </c>
      <c r="BI115" s="4"/>
      <c r="BJ115" s="7">
        <f t="shared" si="193"/>
        <v>0.30871840144966989</v>
      </c>
      <c r="BK115" s="7">
        <f t="shared" si="194"/>
        <v>0.24896645278199184</v>
      </c>
      <c r="BL115" s="7">
        <f t="shared" si="195"/>
        <v>0.21909047844815285</v>
      </c>
      <c r="BM115" s="7">
        <f t="shared" si="196"/>
        <v>0.12946255544663576</v>
      </c>
      <c r="BN115" s="7">
        <f t="shared" si="197"/>
        <v>8.9627923001517062E-2</v>
      </c>
      <c r="BO115" s="71">
        <f t="shared" si="146"/>
        <v>0</v>
      </c>
      <c r="BP115" s="7">
        <f t="shared" si="198"/>
        <v>0</v>
      </c>
      <c r="BQ115" s="7">
        <f t="shared" si="199"/>
        <v>0</v>
      </c>
      <c r="BR115" s="7">
        <f t="shared" si="200"/>
        <v>0</v>
      </c>
      <c r="BS115" s="7">
        <f t="shared" si="201"/>
        <v>0</v>
      </c>
      <c r="BT115" s="7">
        <f t="shared" si="202"/>
        <v>0</v>
      </c>
      <c r="BU115" s="7">
        <f t="shared" si="203"/>
        <v>0</v>
      </c>
      <c r="BV115" s="7">
        <f t="shared" si="204"/>
        <v>0</v>
      </c>
      <c r="BW115" s="7">
        <f t="shared" si="205"/>
        <v>0</v>
      </c>
      <c r="BX115" s="7">
        <f t="shared" si="206"/>
        <v>0</v>
      </c>
      <c r="BY115" s="7">
        <f t="shared" si="207"/>
        <v>0</v>
      </c>
      <c r="BZ115" s="180"/>
      <c r="CA115" s="7">
        <f t="shared" si="147"/>
        <v>0.45370041725764476</v>
      </c>
      <c r="CB115" s="7">
        <f t="shared" si="148"/>
        <v>0.46890893487252211</v>
      </c>
      <c r="CC115" s="7">
        <f t="shared" si="149"/>
        <v>0.42296602326450572</v>
      </c>
      <c r="CD115" s="7">
        <f t="shared" si="150"/>
        <v>0.37071932566603066</v>
      </c>
      <c r="CE115" s="7">
        <f t="shared" si="151"/>
        <v>0.25101741285420281</v>
      </c>
      <c r="CF115" s="71">
        <f t="shared" si="134"/>
        <v>0</v>
      </c>
      <c r="CG115" s="174">
        <f t="shared" si="152"/>
        <v>0</v>
      </c>
      <c r="CH115" s="174">
        <f t="shared" si="153"/>
        <v>0</v>
      </c>
      <c r="CI115" s="174">
        <f t="shared" si="154"/>
        <v>0</v>
      </c>
      <c r="CJ115" s="174">
        <f t="shared" si="155"/>
        <v>0</v>
      </c>
      <c r="CK115" s="174">
        <f t="shared" si="156"/>
        <v>0</v>
      </c>
      <c r="CL115" s="71">
        <f t="shared" si="157"/>
        <v>0</v>
      </c>
      <c r="CM115" s="7">
        <f t="shared" si="158"/>
        <v>3.3371241315930417E-2</v>
      </c>
      <c r="CN115" s="7">
        <f t="shared" si="159"/>
        <v>4.1469868357700702E-2</v>
      </c>
      <c r="CO115" s="7">
        <f t="shared" si="160"/>
        <v>4.1415763606015184E-2</v>
      </c>
      <c r="CP115" s="7">
        <f t="shared" si="161"/>
        <v>4.4798734395615436E-2</v>
      </c>
      <c r="CQ115" s="7">
        <f t="shared" si="162"/>
        <v>0.12370624330119027</v>
      </c>
      <c r="CR115" s="71">
        <f t="shared" si="163"/>
        <v>0</v>
      </c>
      <c r="CS115" s="7">
        <f t="shared" si="164"/>
        <v>1.9673121139149059</v>
      </c>
      <c r="CT115" s="7">
        <f t="shared" si="165"/>
        <v>0.99586581112796746</v>
      </c>
      <c r="CU115" s="7">
        <f t="shared" si="184"/>
        <v>0.28476185097645201</v>
      </c>
      <c r="CV115" s="93">
        <f t="shared" si="167"/>
        <v>0</v>
      </c>
      <c r="CW115" s="71">
        <f t="shared" si="168"/>
        <v>0</v>
      </c>
      <c r="CX115" s="16">
        <v>1948</v>
      </c>
      <c r="CY115" s="7">
        <f t="shared" si="169"/>
        <v>1.9673121139149059</v>
      </c>
      <c r="CZ115" s="7">
        <f t="shared" si="170"/>
        <v>2.9631779250428734</v>
      </c>
      <c r="DA115" s="7">
        <f t="shared" si="171"/>
        <v>3.2479397760193254</v>
      </c>
      <c r="DB115" s="92">
        <f t="shared" si="172"/>
        <v>3.2479397760193258</v>
      </c>
      <c r="DC115" s="93">
        <f t="shared" si="135"/>
        <v>0</v>
      </c>
      <c r="DD115" s="7">
        <f t="shared" si="173"/>
        <v>0.79579006002324504</v>
      </c>
      <c r="DE115" s="7">
        <f t="shared" si="174"/>
        <v>0.7593452560122147</v>
      </c>
      <c r="DF115" s="7">
        <f t="shared" si="175"/>
        <v>0.68347226531867378</v>
      </c>
      <c r="DG115" s="7">
        <f t="shared" si="176"/>
        <v>0.54498061550828181</v>
      </c>
      <c r="DH115" s="7">
        <f t="shared" si="177"/>
        <v>0.46435157915691017</v>
      </c>
      <c r="DI115" s="71">
        <f t="shared" si="178"/>
        <v>0</v>
      </c>
      <c r="DJ115" s="16">
        <v>1948</v>
      </c>
      <c r="DK115" s="23">
        <f t="shared" si="179"/>
        <v>0.67940076389259618</v>
      </c>
      <c r="DL115" s="23">
        <f t="shared" si="180"/>
        <v>0.85886001805389423</v>
      </c>
      <c r="DM115" s="23">
        <f t="shared" si="181"/>
        <v>0.59346944919314892</v>
      </c>
      <c r="DN115" s="23">
        <f t="shared" si="182"/>
        <v>0.93225839601622895</v>
      </c>
    </row>
    <row r="116" spans="1:118">
      <c r="A116" s="16">
        <v>1949</v>
      </c>
      <c r="B116" s="9">
        <v>157999.09412873065</v>
      </c>
      <c r="C116" s="9">
        <v>42200.891952626</v>
      </c>
      <c r="D116" s="9">
        <v>0</v>
      </c>
      <c r="E116" s="9">
        <v>0</v>
      </c>
      <c r="F116" s="9">
        <v>0</v>
      </c>
      <c r="G116" s="9">
        <v>99194.893484113549</v>
      </c>
      <c r="H116" s="9">
        <v>0</v>
      </c>
      <c r="I116" s="9">
        <v>16603.308691991118</v>
      </c>
      <c r="J116" s="9">
        <v>4860065.8517363826</v>
      </c>
      <c r="K116" s="9">
        <v>5969096</v>
      </c>
      <c r="L116" s="9">
        <f t="shared" si="136"/>
        <v>814204.6721541055</v>
      </c>
      <c r="M116" s="40">
        <v>719.50300000000004</v>
      </c>
      <c r="N116" s="40">
        <f t="shared" si="137"/>
        <v>739.20793508577708</v>
      </c>
      <c r="O116" s="27">
        <f t="shared" si="208"/>
        <v>26469.518018931285</v>
      </c>
      <c r="P116" s="27">
        <f t="shared" si="185"/>
        <v>3.2509661175122027</v>
      </c>
      <c r="Q116" s="19">
        <v>1949</v>
      </c>
      <c r="R116" s="7">
        <f t="shared" si="186"/>
        <v>3.2509661175122027</v>
      </c>
      <c r="S116" s="7">
        <f t="shared" si="187"/>
        <v>0.86831934463498373</v>
      </c>
      <c r="T116" s="7">
        <f t="shared" si="188"/>
        <v>0</v>
      </c>
      <c r="U116" s="7">
        <f t="shared" si="189"/>
        <v>0</v>
      </c>
      <c r="V116" s="7">
        <v>0</v>
      </c>
      <c r="W116" s="7"/>
      <c r="X116" s="7">
        <f t="shared" si="190"/>
        <v>2.0410195357471062</v>
      </c>
      <c r="Y116" s="7">
        <f t="shared" si="191"/>
        <v>0</v>
      </c>
      <c r="Z116" s="7">
        <f t="shared" si="192"/>
        <v>0.34162723713011345</v>
      </c>
      <c r="AA116" s="71">
        <f t="shared" si="139"/>
        <v>0</v>
      </c>
      <c r="AB116" s="16">
        <v>1949</v>
      </c>
      <c r="AC116" s="9">
        <f t="shared" si="209"/>
        <v>13082.276505314059</v>
      </c>
      <c r="AD116" s="9">
        <f t="shared" si="209"/>
        <v>10550.2229881565</v>
      </c>
      <c r="AE116" s="9">
        <f t="shared" si="209"/>
        <v>9284.1962295777194</v>
      </c>
      <c r="AF116" s="9">
        <f t="shared" si="209"/>
        <v>5486.1159538413804</v>
      </c>
      <c r="AG116" s="9">
        <f t="shared" si="209"/>
        <v>3798.0802757363399</v>
      </c>
      <c r="AH116" s="9">
        <f t="shared" si="210"/>
        <v>0</v>
      </c>
      <c r="AI116" s="9">
        <f t="shared" si="210"/>
        <v>0</v>
      </c>
      <c r="AJ116" s="9">
        <f t="shared" si="210"/>
        <v>0</v>
      </c>
      <c r="AK116" s="9">
        <f t="shared" si="210"/>
        <v>0</v>
      </c>
      <c r="AL116" s="9">
        <f t="shared" si="210"/>
        <v>0</v>
      </c>
      <c r="AM116" s="27">
        <f t="shared" si="211"/>
        <v>0</v>
      </c>
      <c r="AN116" s="27">
        <f t="shared" si="211"/>
        <v>0</v>
      </c>
      <c r="AO116" s="27">
        <f t="shared" si="211"/>
        <v>0</v>
      </c>
      <c r="AP116" s="27">
        <f t="shared" si="211"/>
        <v>0</v>
      </c>
      <c r="AQ116" s="27">
        <f t="shared" si="211"/>
        <v>0</v>
      </c>
      <c r="AR116" s="19">
        <v>1949</v>
      </c>
      <c r="AS116" s="27">
        <f t="shared" si="183"/>
        <v>22876.270747914779</v>
      </c>
      <c r="AT116" s="27">
        <f t="shared" si="183"/>
        <v>23643.107526984331</v>
      </c>
      <c r="AU116" s="27">
        <f t="shared" si="183"/>
        <v>21326.595474284008</v>
      </c>
      <c r="AV116" s="27">
        <f t="shared" si="183"/>
        <v>18692.236865642004</v>
      </c>
      <c r="AW116" s="27">
        <f t="shared" si="183"/>
        <v>12656.682869288436</v>
      </c>
      <c r="AX116" s="157">
        <f t="shared" si="143"/>
        <v>99194.893484113549</v>
      </c>
      <c r="AY116" s="27">
        <f t="shared" si="212"/>
        <v>0</v>
      </c>
      <c r="AZ116" s="27">
        <f t="shared" si="212"/>
        <v>0</v>
      </c>
      <c r="BA116" s="27">
        <f t="shared" si="212"/>
        <v>0</v>
      </c>
      <c r="BB116" s="27">
        <f t="shared" si="212"/>
        <v>0</v>
      </c>
      <c r="BC116" s="27">
        <f t="shared" si="212"/>
        <v>0</v>
      </c>
      <c r="BD116" s="27">
        <f t="shared" si="213"/>
        <v>1945.7417456144394</v>
      </c>
      <c r="BE116" s="27">
        <f t="shared" si="213"/>
        <v>2417.9398448146662</v>
      </c>
      <c r="BF116" s="27">
        <f t="shared" si="213"/>
        <v>2414.7852161631881</v>
      </c>
      <c r="BG116" s="27">
        <f t="shared" si="213"/>
        <v>2612.0325234240427</v>
      </c>
      <c r="BH116" s="27">
        <f t="shared" si="213"/>
        <v>7212.8093619747806</v>
      </c>
      <c r="BI116" s="4"/>
      <c r="BJ116" s="7">
        <f t="shared" si="193"/>
        <v>0.26917899683684493</v>
      </c>
      <c r="BK116" s="7">
        <f t="shared" si="194"/>
        <v>0.21707983615874593</v>
      </c>
      <c r="BL116" s="7">
        <f t="shared" si="195"/>
        <v>0.1910302558196964</v>
      </c>
      <c r="BM116" s="7">
        <f t="shared" si="196"/>
        <v>0.11288151480254791</v>
      </c>
      <c r="BN116" s="7">
        <f t="shared" si="197"/>
        <v>7.814874101714854E-2</v>
      </c>
      <c r="BO116" s="71">
        <f t="shared" si="146"/>
        <v>0</v>
      </c>
      <c r="BP116" s="7">
        <f t="shared" si="198"/>
        <v>0</v>
      </c>
      <c r="BQ116" s="7">
        <f t="shared" si="199"/>
        <v>0</v>
      </c>
      <c r="BR116" s="7">
        <f t="shared" si="200"/>
        <v>0</v>
      </c>
      <c r="BS116" s="7">
        <f t="shared" si="201"/>
        <v>0</v>
      </c>
      <c r="BT116" s="7">
        <f t="shared" si="202"/>
        <v>0</v>
      </c>
      <c r="BU116" s="7">
        <f t="shared" si="203"/>
        <v>0</v>
      </c>
      <c r="BV116" s="7">
        <f t="shared" si="204"/>
        <v>0</v>
      </c>
      <c r="BW116" s="7">
        <f t="shared" si="205"/>
        <v>0</v>
      </c>
      <c r="BX116" s="7">
        <f t="shared" si="206"/>
        <v>0</v>
      </c>
      <c r="BY116" s="7">
        <f t="shared" si="207"/>
        <v>0</v>
      </c>
      <c r="BZ116" s="180"/>
      <c r="CA116" s="7">
        <f t="shared" si="147"/>
        <v>0.47069878157600781</v>
      </c>
      <c r="CB116" s="7">
        <f t="shared" si="148"/>
        <v>0.4864771023326202</v>
      </c>
      <c r="CC116" s="7">
        <f t="shared" si="149"/>
        <v>0.43881289111884231</v>
      </c>
      <c r="CD116" s="7">
        <f t="shared" si="150"/>
        <v>0.38460871592848322</v>
      </c>
      <c r="CE116" s="7">
        <f t="shared" si="151"/>
        <v>0.26042204479115261</v>
      </c>
      <c r="CF116" s="71">
        <f t="shared" si="134"/>
        <v>0</v>
      </c>
      <c r="CG116" s="174">
        <f t="shared" si="152"/>
        <v>0</v>
      </c>
      <c r="CH116" s="174">
        <f t="shared" si="153"/>
        <v>0</v>
      </c>
      <c r="CI116" s="174">
        <f t="shared" si="154"/>
        <v>0</v>
      </c>
      <c r="CJ116" s="174">
        <f t="shared" si="155"/>
        <v>0</v>
      </c>
      <c r="CK116" s="174">
        <f t="shared" si="156"/>
        <v>0</v>
      </c>
      <c r="CL116" s="71">
        <f t="shared" si="157"/>
        <v>0</v>
      </c>
      <c r="CM116" s="7">
        <f t="shared" si="158"/>
        <v>4.0035295919277999E-2</v>
      </c>
      <c r="CN116" s="7">
        <f t="shared" si="159"/>
        <v>4.9751174543258406E-2</v>
      </c>
      <c r="CO116" s="7">
        <f t="shared" si="160"/>
        <v>4.9686265368203697E-2</v>
      </c>
      <c r="CP116" s="7">
        <f t="shared" si="161"/>
        <v>5.3744796945309446E-2</v>
      </c>
      <c r="CQ116" s="7">
        <f t="shared" si="162"/>
        <v>0.14840970435406386</v>
      </c>
      <c r="CR116" s="71">
        <f t="shared" si="163"/>
        <v>0</v>
      </c>
      <c r="CS116" s="7">
        <f t="shared" si="164"/>
        <v>2.0410195357471062</v>
      </c>
      <c r="CT116" s="7">
        <f t="shared" si="165"/>
        <v>0.86831934463498373</v>
      </c>
      <c r="CU116" s="7">
        <f t="shared" si="184"/>
        <v>0.34162723713011345</v>
      </c>
      <c r="CV116" s="93">
        <f t="shared" si="167"/>
        <v>0</v>
      </c>
      <c r="CW116" s="71">
        <f t="shared" si="168"/>
        <v>0</v>
      </c>
      <c r="CX116" s="16">
        <v>1949</v>
      </c>
      <c r="CY116" s="7">
        <f t="shared" si="169"/>
        <v>2.0410195357471062</v>
      </c>
      <c r="CZ116" s="7">
        <f t="shared" si="170"/>
        <v>2.9093388803820899</v>
      </c>
      <c r="DA116" s="7">
        <f t="shared" si="171"/>
        <v>3.2509661175122035</v>
      </c>
      <c r="DB116" s="92">
        <f t="shared" si="172"/>
        <v>3.2509661175122027</v>
      </c>
      <c r="DC116" s="93">
        <f t="shared" si="135"/>
        <v>0</v>
      </c>
      <c r="DD116" s="7">
        <f t="shared" si="173"/>
        <v>0.77991307433213075</v>
      </c>
      <c r="DE116" s="7">
        <f t="shared" si="174"/>
        <v>0.75330811303462453</v>
      </c>
      <c r="DF116" s="7">
        <f t="shared" si="175"/>
        <v>0.67952941230674235</v>
      </c>
      <c r="DG116" s="7">
        <f t="shared" si="176"/>
        <v>0.55123502767634058</v>
      </c>
      <c r="DH116" s="7">
        <f t="shared" si="177"/>
        <v>0.486980490162365</v>
      </c>
      <c r="DI116" s="71">
        <f t="shared" si="178"/>
        <v>0</v>
      </c>
      <c r="DJ116" s="16">
        <v>1949</v>
      </c>
      <c r="DK116" s="23">
        <f t="shared" si="179"/>
        <v>0.71664372629471995</v>
      </c>
      <c r="DL116" s="23">
        <f t="shared" si="180"/>
        <v>0.87128865340364914</v>
      </c>
      <c r="DM116" s="23">
        <f t="shared" si="181"/>
        <v>0.59346944919314903</v>
      </c>
      <c r="DN116" s="23">
        <f t="shared" si="182"/>
        <v>0.93225839601622884</v>
      </c>
    </row>
    <row r="117" spans="1:118">
      <c r="A117" s="16">
        <v>1950</v>
      </c>
      <c r="B117" s="9">
        <v>166314.67254188613</v>
      </c>
      <c r="C117" s="9">
        <v>47409.78541804952</v>
      </c>
      <c r="D117" s="9">
        <v>0</v>
      </c>
      <c r="E117" s="9">
        <v>0</v>
      </c>
      <c r="F117" s="9">
        <v>0</v>
      </c>
      <c r="G117" s="9">
        <v>106018.22351060272</v>
      </c>
      <c r="H117" s="9">
        <v>0</v>
      </c>
      <c r="I117" s="9">
        <v>12886.663613233899</v>
      </c>
      <c r="J117" s="9">
        <v>5099454.2193095135</v>
      </c>
      <c r="K117" s="9">
        <v>6081931</v>
      </c>
      <c r="L117" s="9">
        <f t="shared" si="136"/>
        <v>838459.72920598963</v>
      </c>
      <c r="M117" s="40">
        <v>745.93499999999995</v>
      </c>
      <c r="N117" s="40">
        <f t="shared" si="137"/>
        <v>766.36382483215368</v>
      </c>
      <c r="O117" s="27">
        <f t="shared" si="208"/>
        <v>27345.701972266066</v>
      </c>
      <c r="P117" s="27">
        <f t="shared" si="185"/>
        <v>3.261421034276994</v>
      </c>
      <c r="Q117" s="19">
        <v>1950</v>
      </c>
      <c r="R117" s="7">
        <f t="shared" si="186"/>
        <v>3.261421034276994</v>
      </c>
      <c r="S117" s="7">
        <f t="shared" si="187"/>
        <v>0.92970312859223969</v>
      </c>
      <c r="T117" s="7">
        <f t="shared" si="188"/>
        <v>0</v>
      </c>
      <c r="U117" s="7">
        <f t="shared" si="189"/>
        <v>0</v>
      </c>
      <c r="V117" s="7">
        <v>0</v>
      </c>
      <c r="W117" s="7"/>
      <c r="X117" s="7">
        <f t="shared" si="190"/>
        <v>2.0790111833763656</v>
      </c>
      <c r="Y117" s="7">
        <f t="shared" si="191"/>
        <v>0</v>
      </c>
      <c r="Z117" s="7">
        <f t="shared" si="192"/>
        <v>0.25270672230838864</v>
      </c>
      <c r="AA117" s="71">
        <f t="shared" si="139"/>
        <v>0</v>
      </c>
      <c r="AB117" s="16">
        <v>1950</v>
      </c>
      <c r="AC117" s="9">
        <f t="shared" si="209"/>
        <v>14697.033479595351</v>
      </c>
      <c r="AD117" s="9">
        <f t="shared" si="209"/>
        <v>11852.44635451238</v>
      </c>
      <c r="AE117" s="9">
        <f t="shared" si="209"/>
        <v>10430.152791970895</v>
      </c>
      <c r="AF117" s="9">
        <f t="shared" si="209"/>
        <v>6163.272104346438</v>
      </c>
      <c r="AG117" s="9">
        <f t="shared" si="209"/>
        <v>4266.8806876244562</v>
      </c>
      <c r="AH117" s="9">
        <f t="shared" si="210"/>
        <v>0</v>
      </c>
      <c r="AI117" s="9">
        <f t="shared" si="210"/>
        <v>0</v>
      </c>
      <c r="AJ117" s="9">
        <f t="shared" si="210"/>
        <v>0</v>
      </c>
      <c r="AK117" s="9">
        <f t="shared" si="210"/>
        <v>0</v>
      </c>
      <c r="AL117" s="9">
        <f t="shared" si="210"/>
        <v>0</v>
      </c>
      <c r="AM117" s="27">
        <f t="shared" si="211"/>
        <v>0</v>
      </c>
      <c r="AN117" s="27">
        <f t="shared" si="211"/>
        <v>0</v>
      </c>
      <c r="AO117" s="27">
        <f t="shared" si="211"/>
        <v>0</v>
      </c>
      <c r="AP117" s="27">
        <f t="shared" si="211"/>
        <v>0</v>
      </c>
      <c r="AQ117" s="27">
        <f t="shared" si="211"/>
        <v>0</v>
      </c>
      <c r="AR117" s="19">
        <v>1950</v>
      </c>
      <c r="AS117" s="27">
        <f t="shared" si="183"/>
        <v>24449.863294927709</v>
      </c>
      <c r="AT117" s="27">
        <f t="shared" si="183"/>
        <v>25269.448559693046</v>
      </c>
      <c r="AU117" s="27">
        <f t="shared" si="183"/>
        <v>22793.590338145379</v>
      </c>
      <c r="AV117" s="27">
        <f t="shared" si="183"/>
        <v>19978.021814723172</v>
      </c>
      <c r="AW117" s="27">
        <f t="shared" si="183"/>
        <v>13527.29950311342</v>
      </c>
      <c r="AX117" s="157">
        <f t="shared" si="143"/>
        <v>106018.22351060274</v>
      </c>
      <c r="AY117" s="27">
        <f t="shared" si="212"/>
        <v>0</v>
      </c>
      <c r="AZ117" s="27">
        <f t="shared" si="212"/>
        <v>0</v>
      </c>
      <c r="BA117" s="27">
        <f t="shared" si="212"/>
        <v>0</v>
      </c>
      <c r="BB117" s="27">
        <f t="shared" si="212"/>
        <v>0</v>
      </c>
      <c r="BC117" s="27">
        <f t="shared" si="212"/>
        <v>0</v>
      </c>
      <c r="BD117" s="27">
        <f t="shared" si="213"/>
        <v>1510.1881088348807</v>
      </c>
      <c r="BE117" s="27">
        <f t="shared" si="213"/>
        <v>1876.6848219952526</v>
      </c>
      <c r="BF117" s="27">
        <f t="shared" si="213"/>
        <v>1874.236355908738</v>
      </c>
      <c r="BG117" s="27">
        <f t="shared" si="213"/>
        <v>2027.3299196339569</v>
      </c>
      <c r="BH117" s="27">
        <f t="shared" si="213"/>
        <v>5598.2244068610689</v>
      </c>
      <c r="BI117" s="4"/>
      <c r="BJ117" s="7">
        <f t="shared" si="193"/>
        <v>0.28820796986359432</v>
      </c>
      <c r="BK117" s="7">
        <f t="shared" si="194"/>
        <v>0.23242578214805992</v>
      </c>
      <c r="BL117" s="7">
        <f t="shared" si="195"/>
        <v>0.20453468829029275</v>
      </c>
      <c r="BM117" s="7">
        <f t="shared" si="196"/>
        <v>0.12086140671699117</v>
      </c>
      <c r="BN117" s="7">
        <f t="shared" si="197"/>
        <v>8.3673281573301561E-2</v>
      </c>
      <c r="BO117" s="71">
        <f t="shared" si="146"/>
        <v>0</v>
      </c>
      <c r="BP117" s="7">
        <f t="shared" si="198"/>
        <v>0</v>
      </c>
      <c r="BQ117" s="7">
        <f t="shared" si="199"/>
        <v>0</v>
      </c>
      <c r="BR117" s="7">
        <f t="shared" si="200"/>
        <v>0</v>
      </c>
      <c r="BS117" s="7">
        <f t="shared" si="201"/>
        <v>0</v>
      </c>
      <c r="BT117" s="7">
        <f t="shared" si="202"/>
        <v>0</v>
      </c>
      <c r="BU117" s="7">
        <f t="shared" si="203"/>
        <v>0</v>
      </c>
      <c r="BV117" s="7">
        <f t="shared" si="204"/>
        <v>0</v>
      </c>
      <c r="BW117" s="7">
        <f t="shared" si="205"/>
        <v>0</v>
      </c>
      <c r="BX117" s="7">
        <f t="shared" si="206"/>
        <v>0</v>
      </c>
      <c r="BY117" s="7">
        <f t="shared" si="207"/>
        <v>0</v>
      </c>
      <c r="BZ117" s="180"/>
      <c r="CA117" s="7">
        <f t="shared" si="147"/>
        <v>0.47946039406229479</v>
      </c>
      <c r="CB117" s="7">
        <f t="shared" si="148"/>
        <v>0.49553241333176695</v>
      </c>
      <c r="CC117" s="7">
        <f t="shared" si="149"/>
        <v>0.44698097792182401</v>
      </c>
      <c r="CD117" s="7">
        <f t="shared" si="150"/>
        <v>0.39176784329340003</v>
      </c>
      <c r="CE117" s="7">
        <f t="shared" si="151"/>
        <v>0.26526955476707997</v>
      </c>
      <c r="CF117" s="71">
        <f t="shared" si="134"/>
        <v>0</v>
      </c>
      <c r="CG117" s="174">
        <f t="shared" si="152"/>
        <v>0</v>
      </c>
      <c r="CH117" s="174">
        <f t="shared" si="153"/>
        <v>0</v>
      </c>
      <c r="CI117" s="174">
        <f t="shared" si="154"/>
        <v>0</v>
      </c>
      <c r="CJ117" s="174">
        <f t="shared" si="155"/>
        <v>0</v>
      </c>
      <c r="CK117" s="174">
        <f t="shared" si="156"/>
        <v>0</v>
      </c>
      <c r="CL117" s="71">
        <f t="shared" si="157"/>
        <v>0</v>
      </c>
      <c r="CM117" s="7">
        <f t="shared" si="158"/>
        <v>2.9614700787320064E-2</v>
      </c>
      <c r="CN117" s="7">
        <f t="shared" si="159"/>
        <v>3.6801679969770629E-2</v>
      </c>
      <c r="CO117" s="7">
        <f t="shared" si="160"/>
        <v>3.6753665692532037E-2</v>
      </c>
      <c r="CP117" s="7">
        <f t="shared" si="161"/>
        <v>3.9755821553555698E-2</v>
      </c>
      <c r="CQ117" s="7">
        <f t="shared" si="162"/>
        <v>0.10978085430521016</v>
      </c>
      <c r="CR117" s="71">
        <f t="shared" si="163"/>
        <v>0</v>
      </c>
      <c r="CS117" s="7">
        <f t="shared" si="164"/>
        <v>2.0790111833763656</v>
      </c>
      <c r="CT117" s="7">
        <f t="shared" si="165"/>
        <v>0.92970312859223969</v>
      </c>
      <c r="CU117" s="7">
        <f t="shared" si="184"/>
        <v>0.25270672230838859</v>
      </c>
      <c r="CV117" s="93">
        <f t="shared" si="167"/>
        <v>0</v>
      </c>
      <c r="CW117" s="71">
        <f t="shared" si="168"/>
        <v>0</v>
      </c>
      <c r="CX117" s="16">
        <v>1950</v>
      </c>
      <c r="CY117" s="7">
        <f t="shared" si="169"/>
        <v>2.0790111833763656</v>
      </c>
      <c r="CZ117" s="7">
        <f t="shared" si="170"/>
        <v>3.0087143119686051</v>
      </c>
      <c r="DA117" s="7">
        <f t="shared" si="171"/>
        <v>3.2614210342769936</v>
      </c>
      <c r="DB117" s="92">
        <f t="shared" si="172"/>
        <v>3.261421034276994</v>
      </c>
      <c r="DC117" s="93">
        <f t="shared" si="135"/>
        <v>0</v>
      </c>
      <c r="DD117" s="7">
        <f t="shared" si="173"/>
        <v>0.7972830647132092</v>
      </c>
      <c r="DE117" s="7">
        <f t="shared" si="174"/>
        <v>0.76475987544959745</v>
      </c>
      <c r="DF117" s="7">
        <f t="shared" si="175"/>
        <v>0.68826933190464878</v>
      </c>
      <c r="DG117" s="7">
        <f t="shared" si="176"/>
        <v>0.55238507156394689</v>
      </c>
      <c r="DH117" s="7">
        <f t="shared" si="177"/>
        <v>0.45872369064559171</v>
      </c>
      <c r="DI117" s="71">
        <f t="shared" si="178"/>
        <v>0</v>
      </c>
      <c r="DJ117" s="16">
        <v>1950</v>
      </c>
      <c r="DK117" s="23">
        <f t="shared" si="179"/>
        <v>0.66648863952163162</v>
      </c>
      <c r="DL117" s="23">
        <f t="shared" si="180"/>
        <v>0.86326847059297096</v>
      </c>
      <c r="DM117" s="23">
        <f t="shared" si="181"/>
        <v>0.59346944919314892</v>
      </c>
      <c r="DN117" s="23">
        <f t="shared" si="182"/>
        <v>0.93225839601622895</v>
      </c>
    </row>
    <row r="118" spans="1:118">
      <c r="A118" s="16">
        <v>1951</v>
      </c>
      <c r="B118" s="9">
        <v>197012.08598864355</v>
      </c>
      <c r="C118" s="9">
        <v>77090.455759542936</v>
      </c>
      <c r="D118" s="9">
        <v>0</v>
      </c>
      <c r="E118" s="9">
        <v>0</v>
      </c>
      <c r="F118" s="9">
        <v>0</v>
      </c>
      <c r="G118" s="9">
        <v>111721.47529982479</v>
      </c>
      <c r="H118" s="9">
        <v>0</v>
      </c>
      <c r="I118" s="9">
        <v>8200.1549292758427</v>
      </c>
      <c r="J118" s="9">
        <v>5321705.1645955294</v>
      </c>
      <c r="K118" s="9">
        <v>6202797</v>
      </c>
      <c r="L118" s="9">
        <f t="shared" si="136"/>
        <v>857952.49539772607</v>
      </c>
      <c r="M118" s="40">
        <v>761.63400000000001</v>
      </c>
      <c r="N118" s="40">
        <f t="shared" si="137"/>
        <v>782.49277130341466</v>
      </c>
      <c r="O118" s="27">
        <f t="shared" si="208"/>
        <v>31761.81422488009</v>
      </c>
      <c r="P118" s="27">
        <f t="shared" si="185"/>
        <v>3.7020481198269697</v>
      </c>
      <c r="Q118" s="19">
        <v>1951</v>
      </c>
      <c r="R118" s="7">
        <f t="shared" si="186"/>
        <v>3.7020481198269697</v>
      </c>
      <c r="S118" s="7">
        <f t="shared" si="187"/>
        <v>1.4486044110901457</v>
      </c>
      <c r="T118" s="7">
        <f t="shared" si="188"/>
        <v>0</v>
      </c>
      <c r="U118" s="7">
        <f t="shared" si="189"/>
        <v>0</v>
      </c>
      <c r="V118" s="7">
        <v>0</v>
      </c>
      <c r="W118" s="7"/>
      <c r="X118" s="7">
        <f t="shared" si="190"/>
        <v>2.0993548466963232</v>
      </c>
      <c r="Y118" s="7">
        <f t="shared" si="191"/>
        <v>0</v>
      </c>
      <c r="Z118" s="7">
        <f t="shared" si="192"/>
        <v>0.1540888620405014</v>
      </c>
      <c r="AA118" s="71">
        <f t="shared" si="139"/>
        <v>0</v>
      </c>
      <c r="AB118" s="16">
        <v>1951</v>
      </c>
      <c r="AC118" s="9">
        <f t="shared" si="209"/>
        <v>23898.041285458308</v>
      </c>
      <c r="AD118" s="9">
        <f t="shared" si="209"/>
        <v>19272.613939885734</v>
      </c>
      <c r="AE118" s="9">
        <f t="shared" si="209"/>
        <v>16959.900267099445</v>
      </c>
      <c r="AF118" s="9">
        <f t="shared" si="209"/>
        <v>10021.759248740582</v>
      </c>
      <c r="AG118" s="9">
        <f t="shared" si="209"/>
        <v>6938.1410183588641</v>
      </c>
      <c r="AH118" s="9">
        <f t="shared" si="210"/>
        <v>0</v>
      </c>
      <c r="AI118" s="9">
        <f t="shared" si="210"/>
        <v>0</v>
      </c>
      <c r="AJ118" s="9">
        <f t="shared" si="210"/>
        <v>0</v>
      </c>
      <c r="AK118" s="9">
        <f t="shared" si="210"/>
        <v>0</v>
      </c>
      <c r="AL118" s="9">
        <f t="shared" si="210"/>
        <v>0</v>
      </c>
      <c r="AM118" s="27">
        <f t="shared" si="211"/>
        <v>0</v>
      </c>
      <c r="AN118" s="27">
        <f t="shared" si="211"/>
        <v>0</v>
      </c>
      <c r="AO118" s="27">
        <f t="shared" si="211"/>
        <v>0</v>
      </c>
      <c r="AP118" s="27">
        <f t="shared" si="211"/>
        <v>0</v>
      </c>
      <c r="AQ118" s="27">
        <f t="shared" si="211"/>
        <v>0</v>
      </c>
      <c r="AR118" s="19">
        <v>1951</v>
      </c>
      <c r="AS118" s="27">
        <f t="shared" si="183"/>
        <v>25765.144026537841</v>
      </c>
      <c r="AT118" s="27">
        <f t="shared" si="183"/>
        <v>26628.818891872885</v>
      </c>
      <c r="AU118" s="27">
        <f t="shared" si="183"/>
        <v>24019.771843307284</v>
      </c>
      <c r="AV118" s="27">
        <f t="shared" si="183"/>
        <v>21052.739772514105</v>
      </c>
      <c r="AW118" s="27">
        <f t="shared" si="183"/>
        <v>14255.000765592684</v>
      </c>
      <c r="AX118" s="157">
        <f t="shared" si="143"/>
        <v>111721.4752998248</v>
      </c>
      <c r="AY118" s="27">
        <f t="shared" si="212"/>
        <v>0</v>
      </c>
      <c r="AZ118" s="27">
        <f t="shared" si="212"/>
        <v>0</v>
      </c>
      <c r="BA118" s="27">
        <f t="shared" si="212"/>
        <v>0</v>
      </c>
      <c r="BB118" s="27">
        <f t="shared" si="212"/>
        <v>0</v>
      </c>
      <c r="BC118" s="27">
        <f t="shared" si="212"/>
        <v>0</v>
      </c>
      <c r="BD118" s="27">
        <f t="shared" si="213"/>
        <v>960.97615616183612</v>
      </c>
      <c r="BE118" s="27">
        <f t="shared" si="213"/>
        <v>1194.1885623504409</v>
      </c>
      <c r="BF118" s="27">
        <f t="shared" si="213"/>
        <v>1192.6305329138784</v>
      </c>
      <c r="BG118" s="27">
        <f t="shared" si="213"/>
        <v>1290.0483734736754</v>
      </c>
      <c r="BH118" s="27">
        <f t="shared" si="213"/>
        <v>3562.3113043760113</v>
      </c>
      <c r="BI118" s="4"/>
      <c r="BJ118" s="7">
        <f t="shared" si="193"/>
        <v>0.44906736743794512</v>
      </c>
      <c r="BK118" s="7">
        <f t="shared" si="194"/>
        <v>0.36215110277253643</v>
      </c>
      <c r="BL118" s="7">
        <f t="shared" si="195"/>
        <v>0.31869297043983202</v>
      </c>
      <c r="BM118" s="7">
        <f t="shared" si="196"/>
        <v>0.18831857344171896</v>
      </c>
      <c r="BN118" s="7">
        <f t="shared" si="197"/>
        <v>0.1303743969981131</v>
      </c>
      <c r="BO118" s="71">
        <f t="shared" si="146"/>
        <v>0</v>
      </c>
      <c r="BP118" s="7">
        <f t="shared" si="198"/>
        <v>0</v>
      </c>
      <c r="BQ118" s="7">
        <f t="shared" si="199"/>
        <v>0</v>
      </c>
      <c r="BR118" s="7">
        <f t="shared" si="200"/>
        <v>0</v>
      </c>
      <c r="BS118" s="7">
        <f t="shared" si="201"/>
        <v>0</v>
      </c>
      <c r="BT118" s="7">
        <f t="shared" si="202"/>
        <v>0</v>
      </c>
      <c r="BU118" s="7">
        <f t="shared" si="203"/>
        <v>0</v>
      </c>
      <c r="BV118" s="7">
        <f t="shared" si="204"/>
        <v>0</v>
      </c>
      <c r="BW118" s="7">
        <f t="shared" si="205"/>
        <v>0</v>
      </c>
      <c r="BX118" s="7">
        <f t="shared" si="206"/>
        <v>0</v>
      </c>
      <c r="BY118" s="7">
        <f t="shared" si="207"/>
        <v>0</v>
      </c>
      <c r="BZ118" s="180"/>
      <c r="CA118" s="7">
        <f t="shared" si="147"/>
        <v>0.48415203829684716</v>
      </c>
      <c r="CB118" s="7">
        <f t="shared" si="148"/>
        <v>0.50038132644082289</v>
      </c>
      <c r="CC118" s="7">
        <f t="shared" si="149"/>
        <v>0.45135480265060646</v>
      </c>
      <c r="CD118" s="7">
        <f t="shared" si="150"/>
        <v>0.39560139318830895</v>
      </c>
      <c r="CE118" s="7">
        <f t="shared" si="151"/>
        <v>0.26786528611973792</v>
      </c>
      <c r="CF118" s="71">
        <f t="shared" si="134"/>
        <v>0</v>
      </c>
      <c r="CG118" s="174">
        <f t="shared" si="152"/>
        <v>0</v>
      </c>
      <c r="CH118" s="174">
        <f t="shared" si="153"/>
        <v>0</v>
      </c>
      <c r="CI118" s="174">
        <f t="shared" si="154"/>
        <v>0</v>
      </c>
      <c r="CJ118" s="174">
        <f t="shared" si="155"/>
        <v>0</v>
      </c>
      <c r="CK118" s="174">
        <f t="shared" si="156"/>
        <v>0</v>
      </c>
      <c r="CL118" s="71">
        <f t="shared" si="157"/>
        <v>0</v>
      </c>
      <c r="CM118" s="7">
        <f t="shared" si="158"/>
        <v>1.805767374252636E-2</v>
      </c>
      <c r="CN118" s="7">
        <f t="shared" si="159"/>
        <v>2.2439960978958215E-2</v>
      </c>
      <c r="CO118" s="7">
        <f t="shared" si="160"/>
        <v>2.2410684095170517E-2</v>
      </c>
      <c r="CP118" s="7">
        <f t="shared" si="161"/>
        <v>2.4241259776211676E-2</v>
      </c>
      <c r="CQ118" s="7">
        <f t="shared" si="162"/>
        <v>6.6939283447634612E-2</v>
      </c>
      <c r="CR118" s="71">
        <f t="shared" si="163"/>
        <v>0</v>
      </c>
      <c r="CS118" s="7">
        <f t="shared" si="164"/>
        <v>2.0993548466963232</v>
      </c>
      <c r="CT118" s="7">
        <f t="shared" si="165"/>
        <v>1.4486044110901455</v>
      </c>
      <c r="CU118" s="7">
        <f t="shared" si="184"/>
        <v>0.15408886204050137</v>
      </c>
      <c r="CV118" s="93">
        <f t="shared" si="167"/>
        <v>0</v>
      </c>
      <c r="CW118" s="71">
        <f t="shared" si="168"/>
        <v>0</v>
      </c>
      <c r="CX118" s="16">
        <v>1951</v>
      </c>
      <c r="CY118" s="7">
        <f t="shared" si="169"/>
        <v>2.0993548466963232</v>
      </c>
      <c r="CZ118" s="7">
        <f t="shared" si="170"/>
        <v>3.5479592577864687</v>
      </c>
      <c r="DA118" s="7">
        <f t="shared" si="171"/>
        <v>3.7020481198269701</v>
      </c>
      <c r="DB118" s="92">
        <f t="shared" si="172"/>
        <v>3.7020481198269697</v>
      </c>
      <c r="DC118" s="93">
        <f t="shared" si="135"/>
        <v>0</v>
      </c>
      <c r="DD118" s="7">
        <f t="shared" si="173"/>
        <v>0.95127707947731854</v>
      </c>
      <c r="DE118" s="7">
        <f t="shared" si="174"/>
        <v>0.88497239019231755</v>
      </c>
      <c r="DF118" s="7">
        <f t="shared" si="175"/>
        <v>0.79245845718560903</v>
      </c>
      <c r="DG118" s="7">
        <f t="shared" si="176"/>
        <v>0.6081612264062396</v>
      </c>
      <c r="DH118" s="7">
        <f t="shared" si="177"/>
        <v>0.46517896656548563</v>
      </c>
      <c r="DI118" s="71">
        <f t="shared" si="178"/>
        <v>0</v>
      </c>
      <c r="DJ118" s="16">
        <v>1951</v>
      </c>
      <c r="DK118" s="23">
        <f t="shared" si="179"/>
        <v>0.58700738486349668</v>
      </c>
      <c r="DL118" s="23">
        <f t="shared" si="180"/>
        <v>0.83304693688302389</v>
      </c>
      <c r="DM118" s="23">
        <f t="shared" si="181"/>
        <v>0.59346944919314903</v>
      </c>
      <c r="DN118" s="23">
        <f t="shared" si="182"/>
        <v>0.93225839601622873</v>
      </c>
    </row>
    <row r="119" spans="1:118">
      <c r="A119" s="16">
        <v>1952</v>
      </c>
      <c r="B119" s="9">
        <v>239853.71996504752</v>
      </c>
      <c r="C119" s="9">
        <v>88903.341006711678</v>
      </c>
      <c r="D119" s="9">
        <v>0</v>
      </c>
      <c r="E119" s="9">
        <v>0</v>
      </c>
      <c r="F119" s="9">
        <v>0</v>
      </c>
      <c r="G119" s="9">
        <v>137707.30703003431</v>
      </c>
      <c r="H119" s="9">
        <v>0</v>
      </c>
      <c r="I119" s="9">
        <v>13243.071928301568</v>
      </c>
      <c r="J119" s="9">
        <v>5664453.6103378199</v>
      </c>
      <c r="K119" s="9">
        <v>6332409</v>
      </c>
      <c r="L119" s="9">
        <f t="shared" si="136"/>
        <v>894517.96470155672</v>
      </c>
      <c r="M119" s="40">
        <v>793.26199999999994</v>
      </c>
      <c r="N119" s="40">
        <f t="shared" si="137"/>
        <v>814.98696322602359</v>
      </c>
      <c r="O119" s="27">
        <f t="shared" si="208"/>
        <v>37877.168067483879</v>
      </c>
      <c r="P119" s="27">
        <f t="shared" si="185"/>
        <v>4.2343663919730297</v>
      </c>
      <c r="Q119" s="19">
        <v>1952</v>
      </c>
      <c r="R119" s="7">
        <f t="shared" si="186"/>
        <v>4.2343663919730297</v>
      </c>
      <c r="S119" s="7">
        <f t="shared" si="187"/>
        <v>1.569495438085327</v>
      </c>
      <c r="T119" s="7">
        <f t="shared" si="188"/>
        <v>0</v>
      </c>
      <c r="U119" s="7">
        <f t="shared" si="189"/>
        <v>0</v>
      </c>
      <c r="V119" s="7">
        <v>0</v>
      </c>
      <c r="W119" s="7"/>
      <c r="X119" s="7">
        <f t="shared" si="190"/>
        <v>2.4310783793641422</v>
      </c>
      <c r="Y119" s="7">
        <f t="shared" si="191"/>
        <v>0</v>
      </c>
      <c r="Z119" s="7">
        <f t="shared" si="192"/>
        <v>0.23379257452356061</v>
      </c>
      <c r="AA119" s="71">
        <f t="shared" si="139"/>
        <v>0</v>
      </c>
      <c r="AB119" s="16">
        <v>1952</v>
      </c>
      <c r="AC119" s="9">
        <f t="shared" si="209"/>
        <v>27560.035712080618</v>
      </c>
      <c r="AD119" s="9">
        <f t="shared" si="209"/>
        <v>22225.83525167792</v>
      </c>
      <c r="AE119" s="9">
        <f t="shared" si="209"/>
        <v>19558.735021476568</v>
      </c>
      <c r="AF119" s="9">
        <f t="shared" si="209"/>
        <v>11557.434330872518</v>
      </c>
      <c r="AG119" s="9">
        <f t="shared" si="209"/>
        <v>8001.3006906040509</v>
      </c>
      <c r="AH119" s="9">
        <f t="shared" si="210"/>
        <v>0</v>
      </c>
      <c r="AI119" s="9">
        <f t="shared" si="210"/>
        <v>0</v>
      </c>
      <c r="AJ119" s="9">
        <f t="shared" si="210"/>
        <v>0</v>
      </c>
      <c r="AK119" s="9">
        <f t="shared" si="210"/>
        <v>0</v>
      </c>
      <c r="AL119" s="9">
        <f t="shared" si="210"/>
        <v>0</v>
      </c>
      <c r="AM119" s="27">
        <f t="shared" si="211"/>
        <v>0</v>
      </c>
      <c r="AN119" s="27">
        <f t="shared" si="211"/>
        <v>0</v>
      </c>
      <c r="AO119" s="27">
        <f t="shared" si="211"/>
        <v>0</v>
      </c>
      <c r="AP119" s="27">
        <f t="shared" si="211"/>
        <v>0</v>
      </c>
      <c r="AQ119" s="27">
        <f t="shared" si="211"/>
        <v>0</v>
      </c>
      <c r="AR119" s="19">
        <v>1952</v>
      </c>
      <c r="AS119" s="27">
        <f t="shared" si="183"/>
        <v>31757.981978072436</v>
      </c>
      <c r="AT119" s="27">
        <f t="shared" si="183"/>
        <v>32822.543106858415</v>
      </c>
      <c r="AU119" s="27">
        <f t="shared" si="183"/>
        <v>29606.645339590115</v>
      </c>
      <c r="AV119" s="27">
        <f t="shared" si="183"/>
        <v>25949.497103369893</v>
      </c>
      <c r="AW119" s="27">
        <f t="shared" si="183"/>
        <v>17570.639502143458</v>
      </c>
      <c r="AX119" s="157">
        <f t="shared" si="143"/>
        <v>137707.30703003431</v>
      </c>
      <c r="AY119" s="27">
        <f t="shared" si="212"/>
        <v>0</v>
      </c>
      <c r="AZ119" s="27">
        <f t="shared" si="212"/>
        <v>0</v>
      </c>
      <c r="BA119" s="27">
        <f t="shared" si="212"/>
        <v>0</v>
      </c>
      <c r="BB119" s="27">
        <f t="shared" si="212"/>
        <v>0</v>
      </c>
      <c r="BC119" s="27">
        <f t="shared" si="212"/>
        <v>0</v>
      </c>
      <c r="BD119" s="27">
        <f t="shared" si="213"/>
        <v>1551.9555992776609</v>
      </c>
      <c r="BE119" s="27">
        <f t="shared" si="213"/>
        <v>1928.5885649185573</v>
      </c>
      <c r="BF119" s="27">
        <f t="shared" si="213"/>
        <v>1926.0723812521799</v>
      </c>
      <c r="BG119" s="27">
        <f t="shared" si="213"/>
        <v>2083.4000757604026</v>
      </c>
      <c r="BH119" s="27">
        <f t="shared" si="213"/>
        <v>5753.0553070927672</v>
      </c>
      <c r="BI119" s="4"/>
      <c r="BJ119" s="7">
        <f t="shared" si="193"/>
        <v>0.48654358580645124</v>
      </c>
      <c r="BK119" s="7">
        <f t="shared" si="194"/>
        <v>0.39237385952133175</v>
      </c>
      <c r="BL119" s="7">
        <f t="shared" si="195"/>
        <v>0.34528899637877192</v>
      </c>
      <c r="BM119" s="7">
        <f t="shared" si="196"/>
        <v>0.20403440695109248</v>
      </c>
      <c r="BN119" s="7">
        <f t="shared" si="197"/>
        <v>0.14125458942767943</v>
      </c>
      <c r="BO119" s="71">
        <f t="shared" si="146"/>
        <v>0</v>
      </c>
      <c r="BP119" s="7">
        <f t="shared" si="198"/>
        <v>0</v>
      </c>
      <c r="BQ119" s="7">
        <f t="shared" si="199"/>
        <v>0</v>
      </c>
      <c r="BR119" s="7">
        <f t="shared" si="200"/>
        <v>0</v>
      </c>
      <c r="BS119" s="7">
        <f t="shared" si="201"/>
        <v>0</v>
      </c>
      <c r="BT119" s="7">
        <f t="shared" si="202"/>
        <v>0</v>
      </c>
      <c r="BU119" s="7">
        <f t="shared" si="203"/>
        <v>0</v>
      </c>
      <c r="BV119" s="7">
        <f t="shared" si="204"/>
        <v>0</v>
      </c>
      <c r="BW119" s="7">
        <f t="shared" si="205"/>
        <v>0</v>
      </c>
      <c r="BX119" s="7">
        <f t="shared" si="206"/>
        <v>0</v>
      </c>
      <c r="BY119" s="7">
        <f t="shared" si="207"/>
        <v>0</v>
      </c>
      <c r="BZ119" s="180"/>
      <c r="CA119" s="7">
        <f t="shared" si="147"/>
        <v>0.56065393350760329</v>
      </c>
      <c r="CB119" s="7">
        <f t="shared" si="148"/>
        <v>0.57944764605285426</v>
      </c>
      <c r="CC119" s="7">
        <f t="shared" si="149"/>
        <v>0.52267433677198771</v>
      </c>
      <c r="CD119" s="7">
        <f t="shared" si="150"/>
        <v>0.45811121228023088</v>
      </c>
      <c r="CE119" s="7">
        <f t="shared" si="151"/>
        <v>0.31019125075146609</v>
      </c>
      <c r="CF119" s="71">
        <f t="shared" si="134"/>
        <v>0</v>
      </c>
      <c r="CG119" s="174">
        <f t="shared" si="152"/>
        <v>0</v>
      </c>
      <c r="CH119" s="174">
        <f t="shared" si="153"/>
        <v>0</v>
      </c>
      <c r="CI119" s="174">
        <f t="shared" si="154"/>
        <v>0</v>
      </c>
      <c r="CJ119" s="174">
        <f t="shared" si="155"/>
        <v>0</v>
      </c>
      <c r="CK119" s="174">
        <f t="shared" si="156"/>
        <v>0</v>
      </c>
      <c r="CL119" s="71">
        <f t="shared" si="157"/>
        <v>0</v>
      </c>
      <c r="CM119" s="7">
        <f t="shared" si="158"/>
        <v>2.7398151808416073E-2</v>
      </c>
      <c r="CN119" s="7">
        <f t="shared" si="159"/>
        <v>3.4047212627866134E-2</v>
      </c>
      <c r="CO119" s="7">
        <f t="shared" si="160"/>
        <v>3.4002792038706653E-2</v>
      </c>
      <c r="CP119" s="7">
        <f t="shared" si="161"/>
        <v>3.6780247824046555E-2</v>
      </c>
      <c r="CQ119" s="7">
        <f t="shared" si="162"/>
        <v>0.1015641702245252</v>
      </c>
      <c r="CR119" s="71">
        <f t="shared" si="163"/>
        <v>0</v>
      </c>
      <c r="CS119" s="7">
        <f t="shared" si="164"/>
        <v>2.4310783793641417</v>
      </c>
      <c r="CT119" s="7">
        <f t="shared" si="165"/>
        <v>1.569495438085327</v>
      </c>
      <c r="CU119" s="7">
        <f t="shared" si="184"/>
        <v>0.23379257452356061</v>
      </c>
      <c r="CV119" s="93">
        <f t="shared" si="167"/>
        <v>0</v>
      </c>
      <c r="CW119" s="71">
        <f t="shared" si="168"/>
        <v>0</v>
      </c>
      <c r="CX119" s="16">
        <v>1952</v>
      </c>
      <c r="CY119" s="7">
        <f t="shared" si="169"/>
        <v>2.4310783793641417</v>
      </c>
      <c r="CZ119" s="7">
        <f t="shared" si="170"/>
        <v>4.0005738174494692</v>
      </c>
      <c r="DA119" s="7">
        <f t="shared" si="171"/>
        <v>4.2343663919730297</v>
      </c>
      <c r="DB119" s="92">
        <f t="shared" si="172"/>
        <v>4.2343663919730297</v>
      </c>
      <c r="DC119" s="93">
        <f t="shared" si="135"/>
        <v>0</v>
      </c>
      <c r="DD119" s="7">
        <f t="shared" si="173"/>
        <v>1.0745956711224707</v>
      </c>
      <c r="DE119" s="7">
        <f t="shared" si="174"/>
        <v>1.005868718202052</v>
      </c>
      <c r="DF119" s="7">
        <f t="shared" si="175"/>
        <v>0.90196612518946639</v>
      </c>
      <c r="DG119" s="7">
        <f t="shared" si="176"/>
        <v>0.69892586705536985</v>
      </c>
      <c r="DH119" s="7">
        <f t="shared" si="177"/>
        <v>0.5530100104036707</v>
      </c>
      <c r="DI119" s="71">
        <f t="shared" si="178"/>
        <v>0</v>
      </c>
      <c r="DJ119" s="16">
        <v>1952</v>
      </c>
      <c r="DK119" s="23">
        <f t="shared" si="179"/>
        <v>0.61311616363364618</v>
      </c>
      <c r="DL119" s="23">
        <f t="shared" si="180"/>
        <v>0.83935395370364385</v>
      </c>
      <c r="DM119" s="23">
        <f t="shared" si="181"/>
        <v>0.59346944919314915</v>
      </c>
      <c r="DN119" s="23">
        <f t="shared" si="182"/>
        <v>0.93225839601622895</v>
      </c>
    </row>
    <row r="120" spans="1:118">
      <c r="A120" s="16">
        <v>1953</v>
      </c>
      <c r="B120" s="9">
        <v>263351.9169172062</v>
      </c>
      <c r="C120" s="9">
        <v>103217.78937608536</v>
      </c>
      <c r="D120" s="9">
        <v>0</v>
      </c>
      <c r="E120" s="9">
        <v>0</v>
      </c>
      <c r="F120" s="9">
        <v>0</v>
      </c>
      <c r="G120" s="9">
        <v>143953.99719075204</v>
      </c>
      <c r="H120" s="9">
        <v>0</v>
      </c>
      <c r="I120" s="9">
        <v>16180.130350368758</v>
      </c>
      <c r="J120" s="9">
        <v>6091282.5341762658</v>
      </c>
      <c r="K120" s="9">
        <v>6469786</v>
      </c>
      <c r="L120" s="9">
        <f t="shared" si="136"/>
        <v>941496.75648874103</v>
      </c>
      <c r="M120" s="40">
        <v>834.98400000000004</v>
      </c>
      <c r="N120" s="40">
        <f t="shared" si="137"/>
        <v>857.85159821385389</v>
      </c>
      <c r="O120" s="27">
        <f t="shared" si="208"/>
        <v>40704.888371455592</v>
      </c>
      <c r="P120" s="27">
        <f t="shared" si="185"/>
        <v>4.3234231122858215</v>
      </c>
      <c r="Q120" s="19">
        <v>1953</v>
      </c>
      <c r="R120" s="7">
        <f t="shared" si="186"/>
        <v>4.3234231122858215</v>
      </c>
      <c r="S120" s="7">
        <f t="shared" si="187"/>
        <v>1.6945165291047146</v>
      </c>
      <c r="T120" s="7">
        <f t="shared" si="188"/>
        <v>0</v>
      </c>
      <c r="U120" s="7">
        <f t="shared" si="189"/>
        <v>0</v>
      </c>
      <c r="V120" s="7">
        <v>0</v>
      </c>
      <c r="W120" s="7"/>
      <c r="X120" s="7">
        <f t="shared" si="190"/>
        <v>2.3632789381065735</v>
      </c>
      <c r="Y120" s="7">
        <f t="shared" si="191"/>
        <v>0</v>
      </c>
      <c r="Z120" s="7">
        <f t="shared" si="192"/>
        <v>0.26562764507453313</v>
      </c>
      <c r="AA120" s="71">
        <f t="shared" si="139"/>
        <v>0</v>
      </c>
      <c r="AB120" s="16">
        <v>1953</v>
      </c>
      <c r="AC120" s="9">
        <f t="shared" si="209"/>
        <v>31997.514706586462</v>
      </c>
      <c r="AD120" s="9">
        <f t="shared" si="209"/>
        <v>25804.447344021341</v>
      </c>
      <c r="AE120" s="9">
        <f t="shared" si="209"/>
        <v>22707.913662738782</v>
      </c>
      <c r="AF120" s="9">
        <f t="shared" si="209"/>
        <v>13418.312618891097</v>
      </c>
      <c r="AG120" s="9">
        <f t="shared" si="209"/>
        <v>9289.6010438476824</v>
      </c>
      <c r="AH120" s="9">
        <f t="shared" si="210"/>
        <v>0</v>
      </c>
      <c r="AI120" s="9">
        <f t="shared" si="210"/>
        <v>0</v>
      </c>
      <c r="AJ120" s="9">
        <f t="shared" si="210"/>
        <v>0</v>
      </c>
      <c r="AK120" s="9">
        <f t="shared" si="210"/>
        <v>0</v>
      </c>
      <c r="AL120" s="9">
        <f t="shared" si="210"/>
        <v>0</v>
      </c>
      <c r="AM120" s="27">
        <f t="shared" si="211"/>
        <v>0</v>
      </c>
      <c r="AN120" s="27">
        <f t="shared" si="211"/>
        <v>0</v>
      </c>
      <c r="AO120" s="27">
        <f t="shared" si="211"/>
        <v>0</v>
      </c>
      <c r="AP120" s="27">
        <f t="shared" si="211"/>
        <v>0</v>
      </c>
      <c r="AQ120" s="27">
        <f t="shared" si="211"/>
        <v>0</v>
      </c>
      <c r="AR120" s="19">
        <v>1953</v>
      </c>
      <c r="AS120" s="27">
        <f t="shared" si="183"/>
        <v>33198.59016238185</v>
      </c>
      <c r="AT120" s="27">
        <f t="shared" si="183"/>
        <v>34311.442000441661</v>
      </c>
      <c r="AU120" s="27">
        <f t="shared" si="183"/>
        <v>30949.664414782255</v>
      </c>
      <c r="AV120" s="27">
        <f t="shared" si="183"/>
        <v>27126.620320192658</v>
      </c>
      <c r="AW120" s="27">
        <f t="shared" si="183"/>
        <v>18367.680292953628</v>
      </c>
      <c r="AX120" s="157">
        <f t="shared" si="143"/>
        <v>143953.99719075204</v>
      </c>
      <c r="AY120" s="27">
        <f t="shared" si="212"/>
        <v>0</v>
      </c>
      <c r="AZ120" s="27">
        <f t="shared" si="212"/>
        <v>0</v>
      </c>
      <c r="BA120" s="27">
        <f t="shared" si="212"/>
        <v>0</v>
      </c>
      <c r="BB120" s="27">
        <f t="shared" si="212"/>
        <v>0</v>
      </c>
      <c r="BC120" s="27">
        <f t="shared" si="212"/>
        <v>0</v>
      </c>
      <c r="BD120" s="27">
        <f t="shared" si="213"/>
        <v>1896.1494757597147</v>
      </c>
      <c r="BE120" s="27">
        <f t="shared" si="213"/>
        <v>2356.3123829242018</v>
      </c>
      <c r="BF120" s="27">
        <f t="shared" si="213"/>
        <v>2353.2381581576319</v>
      </c>
      <c r="BG120" s="27">
        <f t="shared" si="213"/>
        <v>2545.4581067200129</v>
      </c>
      <c r="BH120" s="27">
        <f t="shared" si="213"/>
        <v>7028.9722268071946</v>
      </c>
      <c r="BI120" s="4"/>
      <c r="BJ120" s="7">
        <f t="shared" si="193"/>
        <v>0.52530012402246162</v>
      </c>
      <c r="BK120" s="7">
        <f t="shared" si="194"/>
        <v>0.42362913227617865</v>
      </c>
      <c r="BL120" s="7">
        <f t="shared" si="195"/>
        <v>0.37279363640303725</v>
      </c>
      <c r="BM120" s="7">
        <f t="shared" si="196"/>
        <v>0.22028714878361291</v>
      </c>
      <c r="BN120" s="7">
        <f t="shared" si="197"/>
        <v>0.15250648761942431</v>
      </c>
      <c r="BO120" s="71">
        <f t="shared" si="146"/>
        <v>0</v>
      </c>
      <c r="BP120" s="7">
        <f t="shared" si="198"/>
        <v>0</v>
      </c>
      <c r="BQ120" s="7">
        <f t="shared" si="199"/>
        <v>0</v>
      </c>
      <c r="BR120" s="7">
        <f t="shared" si="200"/>
        <v>0</v>
      </c>
      <c r="BS120" s="7">
        <f t="shared" si="201"/>
        <v>0</v>
      </c>
      <c r="BT120" s="7">
        <f t="shared" si="202"/>
        <v>0</v>
      </c>
      <c r="BU120" s="7">
        <f t="shared" si="203"/>
        <v>0</v>
      </c>
      <c r="BV120" s="7">
        <f t="shared" si="204"/>
        <v>0</v>
      </c>
      <c r="BW120" s="7">
        <f t="shared" si="205"/>
        <v>0</v>
      </c>
      <c r="BX120" s="7">
        <f t="shared" si="206"/>
        <v>0</v>
      </c>
      <c r="BY120" s="7">
        <f t="shared" si="207"/>
        <v>0</v>
      </c>
      <c r="BZ120" s="180"/>
      <c r="CA120" s="7">
        <f t="shared" si="147"/>
        <v>0.54501806435861455</v>
      </c>
      <c r="CB120" s="7">
        <f t="shared" si="148"/>
        <v>0.56328764604056669</v>
      </c>
      <c r="CC120" s="7">
        <f t="shared" si="149"/>
        <v>0.5080976664788317</v>
      </c>
      <c r="CD120" s="7">
        <f t="shared" si="150"/>
        <v>0.4453351189670442</v>
      </c>
      <c r="CE120" s="7">
        <f t="shared" si="151"/>
        <v>0.30154044226151661</v>
      </c>
      <c r="CF120" s="71">
        <f t="shared" si="134"/>
        <v>0</v>
      </c>
      <c r="CG120" s="174">
        <f t="shared" si="152"/>
        <v>0</v>
      </c>
      <c r="CH120" s="174">
        <f t="shared" si="153"/>
        <v>0</v>
      </c>
      <c r="CI120" s="174">
        <f t="shared" si="154"/>
        <v>0</v>
      </c>
      <c r="CJ120" s="174">
        <f t="shared" si="155"/>
        <v>0</v>
      </c>
      <c r="CK120" s="174">
        <f t="shared" si="156"/>
        <v>0</v>
      </c>
      <c r="CL120" s="71">
        <f t="shared" si="157"/>
        <v>0</v>
      </c>
      <c r="CM120" s="7">
        <f t="shared" si="158"/>
        <v>3.1128903726284539E-2</v>
      </c>
      <c r="CN120" s="7">
        <f t="shared" si="159"/>
        <v>3.868335395220425E-2</v>
      </c>
      <c r="CO120" s="7">
        <f t="shared" si="160"/>
        <v>3.8632884699640095E-2</v>
      </c>
      <c r="CP120" s="7">
        <f t="shared" si="161"/>
        <v>4.178854112312555E-2</v>
      </c>
      <c r="CQ120" s="7">
        <f t="shared" si="162"/>
        <v>0.11539396157327865</v>
      </c>
      <c r="CR120" s="71">
        <f t="shared" si="163"/>
        <v>0</v>
      </c>
      <c r="CS120" s="7">
        <f t="shared" si="164"/>
        <v>2.3632789381065735</v>
      </c>
      <c r="CT120" s="7">
        <f t="shared" si="165"/>
        <v>1.6945165291047148</v>
      </c>
      <c r="CU120" s="7">
        <f t="shared" si="184"/>
        <v>0.26562764507453307</v>
      </c>
      <c r="CV120" s="93">
        <f t="shared" si="167"/>
        <v>0</v>
      </c>
      <c r="CW120" s="71">
        <f t="shared" si="168"/>
        <v>0</v>
      </c>
      <c r="CX120" s="16">
        <v>1953</v>
      </c>
      <c r="CY120" s="7">
        <f t="shared" si="169"/>
        <v>2.3632789381065735</v>
      </c>
      <c r="CZ120" s="7">
        <f t="shared" si="170"/>
        <v>4.0577954672112888</v>
      </c>
      <c r="DA120" s="7">
        <f t="shared" si="171"/>
        <v>4.3234231122858215</v>
      </c>
      <c r="DB120" s="92">
        <f t="shared" si="172"/>
        <v>4.3234231122858215</v>
      </c>
      <c r="DC120" s="93">
        <f t="shared" si="135"/>
        <v>0</v>
      </c>
      <c r="DD120" s="7">
        <f t="shared" si="173"/>
        <v>1.1014470921073607</v>
      </c>
      <c r="DE120" s="7">
        <f t="shared" si="174"/>
        <v>1.0256001322689496</v>
      </c>
      <c r="DF120" s="7">
        <f t="shared" si="175"/>
        <v>0.91952418758150911</v>
      </c>
      <c r="DG120" s="7">
        <f t="shared" si="176"/>
        <v>0.70741080887378271</v>
      </c>
      <c r="DH120" s="7">
        <f t="shared" si="177"/>
        <v>0.56944089145421961</v>
      </c>
      <c r="DI120" s="71">
        <f t="shared" si="178"/>
        <v>0</v>
      </c>
      <c r="DJ120" s="16">
        <v>1953</v>
      </c>
      <c r="DK120" s="23">
        <f t="shared" si="179"/>
        <v>0.61927777337966206</v>
      </c>
      <c r="DL120" s="23">
        <f t="shared" si="180"/>
        <v>0.83483282508124401</v>
      </c>
      <c r="DM120" s="23">
        <f t="shared" si="181"/>
        <v>0.59346944919314903</v>
      </c>
      <c r="DN120" s="23">
        <f t="shared" si="182"/>
        <v>0.93225839601622873</v>
      </c>
    </row>
    <row r="121" spans="1:118">
      <c r="A121" s="16">
        <v>1954</v>
      </c>
      <c r="B121" s="9">
        <v>174905.87689758401</v>
      </c>
      <c r="C121" s="9">
        <v>69007.040065315115</v>
      </c>
      <c r="D121" s="9">
        <v>0</v>
      </c>
      <c r="E121" s="9">
        <v>0</v>
      </c>
      <c r="F121" s="9">
        <v>0</v>
      </c>
      <c r="G121" s="9">
        <v>103489.00989152516</v>
      </c>
      <c r="H121" s="9">
        <v>0</v>
      </c>
      <c r="I121" s="9">
        <v>2409.8269407437501</v>
      </c>
      <c r="J121" s="9">
        <v>5894202.1778744487</v>
      </c>
      <c r="K121" s="9">
        <v>6613955</v>
      </c>
      <c r="L121" s="9">
        <f t="shared" si="136"/>
        <v>891176.63756019634</v>
      </c>
      <c r="M121" s="40">
        <v>790.73400000000004</v>
      </c>
      <c r="N121" s="40">
        <f t="shared" si="137"/>
        <v>812.38972921880361</v>
      </c>
      <c r="O121" s="27">
        <f t="shared" si="208"/>
        <v>26444.9753434343</v>
      </c>
      <c r="P121" s="27">
        <f t="shared" si="185"/>
        <v>2.9674224198508594</v>
      </c>
      <c r="Q121" s="19">
        <v>1954</v>
      </c>
      <c r="R121" s="7">
        <f t="shared" si="186"/>
        <v>2.9674224198508594</v>
      </c>
      <c r="S121" s="7">
        <f t="shared" si="187"/>
        <v>1.1707613343219294</v>
      </c>
      <c r="T121" s="7">
        <f t="shared" si="188"/>
        <v>0</v>
      </c>
      <c r="U121" s="7">
        <f t="shared" si="189"/>
        <v>0</v>
      </c>
      <c r="V121" s="7">
        <v>0</v>
      </c>
      <c r="W121" s="7"/>
      <c r="X121" s="7">
        <f t="shared" si="190"/>
        <v>1.7557763844613332</v>
      </c>
      <c r="Y121" s="7">
        <f t="shared" si="191"/>
        <v>0</v>
      </c>
      <c r="Z121" s="7">
        <f t="shared" si="192"/>
        <v>4.0884701067596826E-2</v>
      </c>
      <c r="AA121" s="71">
        <f t="shared" si="139"/>
        <v>0</v>
      </c>
      <c r="AB121" s="16">
        <v>1954</v>
      </c>
      <c r="AC121" s="9">
        <f t="shared" si="209"/>
        <v>21392.182420247686</v>
      </c>
      <c r="AD121" s="9">
        <f t="shared" si="209"/>
        <v>17251.760016328779</v>
      </c>
      <c r="AE121" s="9">
        <f t="shared" si="209"/>
        <v>15181.548814369326</v>
      </c>
      <c r="AF121" s="9">
        <f t="shared" si="209"/>
        <v>8970.9152084909656</v>
      </c>
      <c r="AG121" s="9">
        <f t="shared" si="209"/>
        <v>6210.63360587836</v>
      </c>
      <c r="AH121" s="9">
        <f t="shared" si="210"/>
        <v>0</v>
      </c>
      <c r="AI121" s="9">
        <f t="shared" si="210"/>
        <v>0</v>
      </c>
      <c r="AJ121" s="9">
        <f t="shared" si="210"/>
        <v>0</v>
      </c>
      <c r="AK121" s="9">
        <f t="shared" si="210"/>
        <v>0</v>
      </c>
      <c r="AL121" s="9">
        <f t="shared" si="210"/>
        <v>0</v>
      </c>
      <c r="AM121" s="27">
        <f t="shared" si="211"/>
        <v>0</v>
      </c>
      <c r="AN121" s="27">
        <f t="shared" si="211"/>
        <v>0</v>
      </c>
      <c r="AO121" s="27">
        <f t="shared" si="211"/>
        <v>0</v>
      </c>
      <c r="AP121" s="27">
        <f t="shared" si="211"/>
        <v>0</v>
      </c>
      <c r="AQ121" s="27">
        <f t="shared" si="211"/>
        <v>0</v>
      </c>
      <c r="AR121" s="19">
        <v>1954</v>
      </c>
      <c r="AS121" s="27">
        <f t="shared" si="183"/>
        <v>23866.57746743098</v>
      </c>
      <c r="AT121" s="27">
        <f t="shared" si="183"/>
        <v>24666.610374639287</v>
      </c>
      <c r="AU121" s="27">
        <f t="shared" si="183"/>
        <v>22249.817228184271</v>
      </c>
      <c r="AV121" s="27">
        <f t="shared" si="183"/>
        <v>19501.418046211875</v>
      </c>
      <c r="AW121" s="27">
        <f t="shared" si="183"/>
        <v>13204.586775058757</v>
      </c>
      <c r="AX121" s="157">
        <f t="shared" si="143"/>
        <v>103489.00989152517</v>
      </c>
      <c r="AY121" s="27">
        <f t="shared" si="212"/>
        <v>0</v>
      </c>
      <c r="AZ121" s="27">
        <f t="shared" si="212"/>
        <v>0</v>
      </c>
      <c r="BA121" s="27">
        <f t="shared" si="212"/>
        <v>0</v>
      </c>
      <c r="BB121" s="27">
        <f t="shared" si="212"/>
        <v>0</v>
      </c>
      <c r="BC121" s="27">
        <f t="shared" si="212"/>
        <v>0</v>
      </c>
      <c r="BD121" s="27">
        <f t="shared" si="213"/>
        <v>282.4076191857601</v>
      </c>
      <c r="BE121" s="27">
        <f t="shared" si="213"/>
        <v>350.94309738051231</v>
      </c>
      <c r="BF121" s="27">
        <f t="shared" si="213"/>
        <v>350.48523026177099</v>
      </c>
      <c r="BG121" s="27">
        <f t="shared" si="213"/>
        <v>379.11397431780676</v>
      </c>
      <c r="BH121" s="27">
        <f t="shared" si="213"/>
        <v>1046.8770195978998</v>
      </c>
      <c r="BI121" s="4"/>
      <c r="BJ121" s="7">
        <f t="shared" si="193"/>
        <v>0.36293601363979811</v>
      </c>
      <c r="BK121" s="7">
        <f t="shared" si="194"/>
        <v>0.29269033358048235</v>
      </c>
      <c r="BL121" s="7">
        <f t="shared" si="195"/>
        <v>0.25756749355082448</v>
      </c>
      <c r="BM121" s="7">
        <f t="shared" si="196"/>
        <v>0.15219897346185082</v>
      </c>
      <c r="BN121" s="7">
        <f t="shared" si="197"/>
        <v>0.10536852008897364</v>
      </c>
      <c r="BO121" s="71">
        <f t="shared" si="146"/>
        <v>0</v>
      </c>
      <c r="BP121" s="7">
        <f t="shared" si="198"/>
        <v>0</v>
      </c>
      <c r="BQ121" s="7">
        <f t="shared" si="199"/>
        <v>0</v>
      </c>
      <c r="BR121" s="7">
        <f t="shared" si="200"/>
        <v>0</v>
      </c>
      <c r="BS121" s="7">
        <f t="shared" si="201"/>
        <v>0</v>
      </c>
      <c r="BT121" s="7">
        <f t="shared" si="202"/>
        <v>0</v>
      </c>
      <c r="BU121" s="7">
        <f t="shared" si="203"/>
        <v>0</v>
      </c>
      <c r="BV121" s="7">
        <f t="shared" si="204"/>
        <v>0</v>
      </c>
      <c r="BW121" s="7">
        <f t="shared" si="205"/>
        <v>0</v>
      </c>
      <c r="BX121" s="7">
        <f t="shared" si="206"/>
        <v>0</v>
      </c>
      <c r="BY121" s="7">
        <f t="shared" si="207"/>
        <v>0</v>
      </c>
      <c r="BZ121" s="180"/>
      <c r="CA121" s="7">
        <f t="shared" si="147"/>
        <v>0.40491616587264201</v>
      </c>
      <c r="CB121" s="7">
        <f t="shared" si="148"/>
        <v>0.41848938380892953</v>
      </c>
      <c r="CC121" s="7">
        <f t="shared" si="149"/>
        <v>0.37748649531747047</v>
      </c>
      <c r="CD121" s="7">
        <f t="shared" si="150"/>
        <v>0.33085763700838006</v>
      </c>
      <c r="CE121" s="7">
        <f t="shared" si="151"/>
        <v>0.2240267024539114</v>
      </c>
      <c r="CF121" s="71">
        <f t="shared" si="134"/>
        <v>0</v>
      </c>
      <c r="CG121" s="174">
        <f t="shared" si="152"/>
        <v>0</v>
      </c>
      <c r="CH121" s="174">
        <f t="shared" si="153"/>
        <v>0</v>
      </c>
      <c r="CI121" s="174">
        <f t="shared" si="154"/>
        <v>0</v>
      </c>
      <c r="CJ121" s="174">
        <f t="shared" si="155"/>
        <v>0</v>
      </c>
      <c r="CK121" s="174">
        <f t="shared" si="156"/>
        <v>0</v>
      </c>
      <c r="CL121" s="71">
        <f t="shared" si="157"/>
        <v>0</v>
      </c>
      <c r="CM121" s="7">
        <f t="shared" si="158"/>
        <v>4.7912781181116719E-3</v>
      </c>
      <c r="CN121" s="7">
        <f t="shared" si="159"/>
        <v>5.9540390164741263E-3</v>
      </c>
      <c r="CO121" s="7">
        <f t="shared" si="160"/>
        <v>5.9462709232712824E-3</v>
      </c>
      <c r="CP121" s="7">
        <f t="shared" si="161"/>
        <v>6.4319811719543334E-3</v>
      </c>
      <c r="CQ121" s="7">
        <f t="shared" si="162"/>
        <v>1.776113183778541E-2</v>
      </c>
      <c r="CR121" s="71">
        <f t="shared" si="163"/>
        <v>0</v>
      </c>
      <c r="CS121" s="7">
        <f t="shared" si="164"/>
        <v>1.7557763844613332</v>
      </c>
      <c r="CT121" s="7">
        <f t="shared" si="165"/>
        <v>1.1707613343219292</v>
      </c>
      <c r="CU121" s="7">
        <f t="shared" si="184"/>
        <v>4.0884701067596826E-2</v>
      </c>
      <c r="CV121" s="93">
        <f t="shared" si="167"/>
        <v>0</v>
      </c>
      <c r="CW121" s="71">
        <f t="shared" si="168"/>
        <v>0</v>
      </c>
      <c r="CX121" s="16">
        <v>1954</v>
      </c>
      <c r="CY121" s="7">
        <f t="shared" si="169"/>
        <v>1.7557763844613332</v>
      </c>
      <c r="CZ121" s="7">
        <f t="shared" si="170"/>
        <v>2.9265377187832624</v>
      </c>
      <c r="DA121" s="7">
        <f t="shared" si="171"/>
        <v>2.9674224198508594</v>
      </c>
      <c r="DB121" s="92">
        <f t="shared" si="172"/>
        <v>2.9674224198508594</v>
      </c>
      <c r="DC121" s="93">
        <f t="shared" si="135"/>
        <v>0</v>
      </c>
      <c r="DD121" s="7">
        <f t="shared" si="173"/>
        <v>0.77264345763055176</v>
      </c>
      <c r="DE121" s="7">
        <f t="shared" si="174"/>
        <v>0.71713375640588606</v>
      </c>
      <c r="DF121" s="7">
        <f t="shared" si="175"/>
        <v>0.64100025979156616</v>
      </c>
      <c r="DG121" s="7">
        <f t="shared" si="176"/>
        <v>0.48948859164218517</v>
      </c>
      <c r="DH121" s="7">
        <f t="shared" si="177"/>
        <v>0.3471563543806705</v>
      </c>
      <c r="DI121" s="71">
        <f t="shared" si="178"/>
        <v>0</v>
      </c>
      <c r="DJ121" s="16">
        <v>1954</v>
      </c>
      <c r="DK121" s="23">
        <f t="shared" si="179"/>
        <v>0.54158535675719577</v>
      </c>
      <c r="DL121" s="23">
        <f t="shared" si="180"/>
        <v>0.82961973399387501</v>
      </c>
      <c r="DM121" s="23">
        <f t="shared" si="181"/>
        <v>0.59346944919314892</v>
      </c>
      <c r="DN121" s="23">
        <f t="shared" si="182"/>
        <v>0.93225839601622873</v>
      </c>
    </row>
    <row r="122" spans="1:118">
      <c r="A122" s="16">
        <v>1955</v>
      </c>
      <c r="B122" s="9">
        <v>161820.01436109919</v>
      </c>
      <c r="C122" s="9">
        <v>69067.372559805546</v>
      </c>
      <c r="D122" s="9">
        <v>0</v>
      </c>
      <c r="E122" s="9">
        <v>0</v>
      </c>
      <c r="F122" s="9">
        <v>0</v>
      </c>
      <c r="G122" s="9">
        <v>90622.557573694343</v>
      </c>
      <c r="H122" s="9">
        <v>0</v>
      </c>
      <c r="I122" s="9">
        <v>2130.0842275992745</v>
      </c>
      <c r="J122" s="9">
        <v>6115917.5787139926</v>
      </c>
      <c r="K122" s="9">
        <v>6763940</v>
      </c>
      <c r="L122" s="9">
        <f t="shared" si="136"/>
        <v>904194.53435630596</v>
      </c>
      <c r="M122" s="40">
        <v>802.50099999999998</v>
      </c>
      <c r="N122" s="40">
        <f t="shared" si="137"/>
        <v>824.47899051744218</v>
      </c>
      <c r="O122" s="27">
        <f t="shared" si="208"/>
        <v>23923.928118980828</v>
      </c>
      <c r="P122" s="27">
        <f t="shared" si="185"/>
        <v>2.6458828504213661</v>
      </c>
      <c r="Q122" s="19">
        <v>1955</v>
      </c>
      <c r="R122" s="7">
        <f t="shared" si="186"/>
        <v>2.6458828504213661</v>
      </c>
      <c r="S122" s="7">
        <f t="shared" si="187"/>
        <v>1.1293051561091916</v>
      </c>
      <c r="T122" s="7">
        <f t="shared" si="188"/>
        <v>0</v>
      </c>
      <c r="U122" s="7">
        <f t="shared" si="189"/>
        <v>0</v>
      </c>
      <c r="V122" s="7">
        <v>0</v>
      </c>
      <c r="W122" s="7"/>
      <c r="X122" s="7">
        <f t="shared" si="190"/>
        <v>1.4817491636757758</v>
      </c>
      <c r="Y122" s="7">
        <f t="shared" si="191"/>
        <v>0</v>
      </c>
      <c r="Z122" s="7">
        <f t="shared" si="192"/>
        <v>3.482853063639834E-2</v>
      </c>
      <c r="AA122" s="71">
        <f t="shared" si="139"/>
        <v>0</v>
      </c>
      <c r="AB122" s="16">
        <v>1955</v>
      </c>
      <c r="AC122" s="9">
        <f t="shared" si="209"/>
        <v>21410.885493539718</v>
      </c>
      <c r="AD122" s="9">
        <f t="shared" si="209"/>
        <v>17266.843139951387</v>
      </c>
      <c r="AE122" s="9">
        <f t="shared" si="209"/>
        <v>15194.821963157221</v>
      </c>
      <c r="AF122" s="9">
        <f t="shared" si="209"/>
        <v>8978.7584327747209</v>
      </c>
      <c r="AG122" s="9">
        <f t="shared" si="209"/>
        <v>6216.0635303824993</v>
      </c>
      <c r="AH122" s="9">
        <f t="shared" si="210"/>
        <v>0</v>
      </c>
      <c r="AI122" s="9">
        <f t="shared" si="210"/>
        <v>0</v>
      </c>
      <c r="AJ122" s="9">
        <f t="shared" si="210"/>
        <v>0</v>
      </c>
      <c r="AK122" s="9">
        <f t="shared" si="210"/>
        <v>0</v>
      </c>
      <c r="AL122" s="9">
        <f t="shared" si="210"/>
        <v>0</v>
      </c>
      <c r="AM122" s="27">
        <f t="shared" si="211"/>
        <v>0</v>
      </c>
      <c r="AN122" s="27">
        <f t="shared" si="211"/>
        <v>0</v>
      </c>
      <c r="AO122" s="27">
        <f t="shared" si="211"/>
        <v>0</v>
      </c>
      <c r="AP122" s="27">
        <f t="shared" si="211"/>
        <v>0</v>
      </c>
      <c r="AQ122" s="27">
        <f t="shared" si="211"/>
        <v>0</v>
      </c>
      <c r="AR122" s="19">
        <v>1955</v>
      </c>
      <c r="AS122" s="27">
        <f t="shared" si="183"/>
        <v>20899.323444067642</v>
      </c>
      <c r="AT122" s="27">
        <f t="shared" si="183"/>
        <v>21599.890859586732</v>
      </c>
      <c r="AU122" s="27">
        <f t="shared" si="183"/>
        <v>19483.569751790867</v>
      </c>
      <c r="AV122" s="27">
        <f t="shared" si="183"/>
        <v>17076.870109337488</v>
      </c>
      <c r="AW122" s="27">
        <f t="shared" si="183"/>
        <v>11562.903408911625</v>
      </c>
      <c r="AX122" s="157">
        <f t="shared" si="143"/>
        <v>90622.557573694357</v>
      </c>
      <c r="AY122" s="27">
        <f t="shared" si="212"/>
        <v>0</v>
      </c>
      <c r="AZ122" s="27">
        <f t="shared" si="212"/>
        <v>0</v>
      </c>
      <c r="BA122" s="27">
        <f t="shared" si="212"/>
        <v>0</v>
      </c>
      <c r="BB122" s="27">
        <f t="shared" si="212"/>
        <v>0</v>
      </c>
      <c r="BC122" s="27">
        <f t="shared" si="212"/>
        <v>0</v>
      </c>
      <c r="BD122" s="27">
        <f t="shared" si="213"/>
        <v>249.624570632359</v>
      </c>
      <c r="BE122" s="27">
        <f t="shared" si="213"/>
        <v>310.20416606528232</v>
      </c>
      <c r="BF122" s="27">
        <f t="shared" si="213"/>
        <v>309.79945006203843</v>
      </c>
      <c r="BG122" s="27">
        <f t="shared" si="213"/>
        <v>335.10485068591782</v>
      </c>
      <c r="BH122" s="27">
        <f t="shared" si="213"/>
        <v>925.35119015367673</v>
      </c>
      <c r="BI122" s="4"/>
      <c r="BJ122" s="7">
        <f t="shared" si="193"/>
        <v>0.35008459839384937</v>
      </c>
      <c r="BK122" s="7">
        <f t="shared" si="194"/>
        <v>0.28232628902729789</v>
      </c>
      <c r="BL122" s="7">
        <f t="shared" si="195"/>
        <v>0.24844713434402216</v>
      </c>
      <c r="BM122" s="7">
        <f t="shared" si="196"/>
        <v>0.14680967029419489</v>
      </c>
      <c r="BN122" s="7">
        <f t="shared" si="197"/>
        <v>0.10163746404982724</v>
      </c>
      <c r="BO122" s="71">
        <f t="shared" si="146"/>
        <v>0</v>
      </c>
      <c r="BP122" s="7">
        <f t="shared" si="198"/>
        <v>0</v>
      </c>
      <c r="BQ122" s="7">
        <f t="shared" si="199"/>
        <v>0</v>
      </c>
      <c r="BR122" s="7">
        <f t="shared" si="200"/>
        <v>0</v>
      </c>
      <c r="BS122" s="7">
        <f t="shared" si="201"/>
        <v>0</v>
      </c>
      <c r="BT122" s="7">
        <f t="shared" si="202"/>
        <v>0</v>
      </c>
      <c r="BU122" s="7">
        <f t="shared" si="203"/>
        <v>0</v>
      </c>
      <c r="BV122" s="7">
        <f t="shared" si="204"/>
        <v>0</v>
      </c>
      <c r="BW122" s="7">
        <f t="shared" si="205"/>
        <v>0</v>
      </c>
      <c r="BX122" s="7">
        <f t="shared" si="206"/>
        <v>0</v>
      </c>
      <c r="BY122" s="7">
        <f t="shared" si="207"/>
        <v>0</v>
      </c>
      <c r="BZ122" s="180"/>
      <c r="CA122" s="7">
        <f t="shared" si="147"/>
        <v>0.34172016177598963</v>
      </c>
      <c r="CB122" s="7">
        <f t="shared" si="148"/>
        <v>0.35317498284744031</v>
      </c>
      <c r="CC122" s="7">
        <f t="shared" si="149"/>
        <v>0.31857148990369027</v>
      </c>
      <c r="CD122" s="7">
        <f t="shared" si="150"/>
        <v>0.2792200825068718</v>
      </c>
      <c r="CE122" s="7">
        <f t="shared" si="151"/>
        <v>0.1890624466417839</v>
      </c>
      <c r="CF122" s="71">
        <f t="shared" si="134"/>
        <v>0</v>
      </c>
      <c r="CG122" s="174">
        <f t="shared" si="152"/>
        <v>0</v>
      </c>
      <c r="CH122" s="174">
        <f t="shared" si="153"/>
        <v>0</v>
      </c>
      <c r="CI122" s="174">
        <f t="shared" si="154"/>
        <v>0</v>
      </c>
      <c r="CJ122" s="174">
        <f t="shared" si="155"/>
        <v>0</v>
      </c>
      <c r="CK122" s="174">
        <f t="shared" si="156"/>
        <v>0</v>
      </c>
      <c r="CL122" s="71">
        <f t="shared" si="157"/>
        <v>0</v>
      </c>
      <c r="CM122" s="7">
        <f t="shared" si="158"/>
        <v>4.0815555052795219E-3</v>
      </c>
      <c r="CN122" s="7">
        <f t="shared" si="159"/>
        <v>5.0720789165786904E-3</v>
      </c>
      <c r="CO122" s="7">
        <f t="shared" si="160"/>
        <v>5.0654614957577736E-3</v>
      </c>
      <c r="CP122" s="7">
        <f t="shared" si="161"/>
        <v>5.4792244397181868E-3</v>
      </c>
      <c r="CQ122" s="7">
        <f t="shared" si="162"/>
        <v>1.5130210279064166E-2</v>
      </c>
      <c r="CR122" s="71">
        <f t="shared" si="163"/>
        <v>0</v>
      </c>
      <c r="CS122" s="7">
        <f t="shared" si="164"/>
        <v>1.4817491636757758</v>
      </c>
      <c r="CT122" s="7">
        <f t="shared" si="165"/>
        <v>1.1293051561091914</v>
      </c>
      <c r="CU122" s="7">
        <f t="shared" si="184"/>
        <v>3.482853063639834E-2</v>
      </c>
      <c r="CV122" s="93">
        <f t="shared" si="167"/>
        <v>0</v>
      </c>
      <c r="CW122" s="71">
        <f t="shared" si="168"/>
        <v>0</v>
      </c>
      <c r="CX122" s="16">
        <v>1955</v>
      </c>
      <c r="CY122" s="7">
        <f t="shared" si="169"/>
        <v>1.4817491636757758</v>
      </c>
      <c r="CZ122" s="7">
        <f t="shared" si="170"/>
        <v>2.6110543197849672</v>
      </c>
      <c r="DA122" s="7">
        <f t="shared" si="171"/>
        <v>2.6458828504213656</v>
      </c>
      <c r="DB122" s="92">
        <f t="shared" si="172"/>
        <v>2.6458828504213661</v>
      </c>
      <c r="DC122" s="93">
        <f t="shared" si="135"/>
        <v>0</v>
      </c>
      <c r="DD122" s="7">
        <f t="shared" si="173"/>
        <v>0.69588631567511849</v>
      </c>
      <c r="DE122" s="7">
        <f t="shared" si="174"/>
        <v>0.64057335079131683</v>
      </c>
      <c r="DF122" s="7">
        <f t="shared" si="175"/>
        <v>0.57208408574347025</v>
      </c>
      <c r="DG122" s="7">
        <f t="shared" si="176"/>
        <v>0.43150897724078491</v>
      </c>
      <c r="DH122" s="7">
        <f t="shared" si="177"/>
        <v>0.3058301209706753</v>
      </c>
      <c r="DI122" s="71">
        <f t="shared" si="178"/>
        <v>0</v>
      </c>
      <c r="DJ122" s="16">
        <v>1955</v>
      </c>
      <c r="DK122" s="23">
        <f t="shared" si="179"/>
        <v>0.53458945737535057</v>
      </c>
      <c r="DL122" s="23">
        <f t="shared" si="180"/>
        <v>0.82209417379972372</v>
      </c>
      <c r="DM122" s="23">
        <f t="shared" si="181"/>
        <v>0.59346944919314903</v>
      </c>
      <c r="DN122" s="23">
        <f t="shared" si="182"/>
        <v>0.93225839601622873</v>
      </c>
    </row>
    <row r="123" spans="1:118">
      <c r="A123" s="16">
        <v>1956</v>
      </c>
      <c r="B123" s="9">
        <v>183314.07994123892</v>
      </c>
      <c r="C123" s="9">
        <v>66482.756294073697</v>
      </c>
      <c r="D123" s="9">
        <v>0</v>
      </c>
      <c r="E123" s="9">
        <v>0</v>
      </c>
      <c r="F123" s="9">
        <v>0</v>
      </c>
      <c r="G123" s="9">
        <v>115480.82718142566</v>
      </c>
      <c r="H123" s="9">
        <v>0</v>
      </c>
      <c r="I123" s="9">
        <v>1350.4964657395542</v>
      </c>
      <c r="J123" s="9">
        <v>6218742.1124366811</v>
      </c>
      <c r="K123" s="9">
        <v>6920390</v>
      </c>
      <c r="L123" s="9">
        <f t="shared" si="136"/>
        <v>898611.5106860568</v>
      </c>
      <c r="M123" s="40">
        <v>797.59</v>
      </c>
      <c r="N123" s="40">
        <f t="shared" si="137"/>
        <v>819.43349359914407</v>
      </c>
      <c r="O123" s="27">
        <f t="shared" si="208"/>
        <v>26488.981103845148</v>
      </c>
      <c r="P123" s="27">
        <f t="shared" si="185"/>
        <v>2.9477678383645212</v>
      </c>
      <c r="Q123" s="19">
        <v>1956</v>
      </c>
      <c r="R123" s="7">
        <f t="shared" si="186"/>
        <v>2.9477678383645212</v>
      </c>
      <c r="S123" s="7">
        <f t="shared" si="187"/>
        <v>1.0690708039028789</v>
      </c>
      <c r="T123" s="7">
        <f t="shared" si="188"/>
        <v>0</v>
      </c>
      <c r="U123" s="7">
        <f t="shared" si="189"/>
        <v>0</v>
      </c>
      <c r="V123" s="7">
        <v>0</v>
      </c>
      <c r="W123" s="7"/>
      <c r="X123" s="7">
        <f t="shared" si="190"/>
        <v>1.8569804808351662</v>
      </c>
      <c r="Y123" s="7">
        <f t="shared" si="191"/>
        <v>0</v>
      </c>
      <c r="Z123" s="7">
        <f t="shared" si="192"/>
        <v>2.1716553626475937E-2</v>
      </c>
      <c r="AA123" s="71">
        <f t="shared" si="139"/>
        <v>0</v>
      </c>
      <c r="AB123" s="16">
        <v>1956</v>
      </c>
      <c r="AC123" s="9">
        <f t="shared" si="209"/>
        <v>20609.654451162845</v>
      </c>
      <c r="AD123" s="9">
        <f t="shared" si="209"/>
        <v>16620.689073518424</v>
      </c>
      <c r="AE123" s="9">
        <f t="shared" si="209"/>
        <v>14626.206384696214</v>
      </c>
      <c r="AF123" s="9">
        <f t="shared" si="209"/>
        <v>8642.7583182295803</v>
      </c>
      <c r="AG123" s="9">
        <f t="shared" si="209"/>
        <v>5983.4480664666326</v>
      </c>
      <c r="AH123" s="9">
        <f t="shared" si="210"/>
        <v>0</v>
      </c>
      <c r="AI123" s="9">
        <f t="shared" si="210"/>
        <v>0</v>
      </c>
      <c r="AJ123" s="9">
        <f t="shared" si="210"/>
        <v>0</v>
      </c>
      <c r="AK123" s="9">
        <f t="shared" si="210"/>
        <v>0</v>
      </c>
      <c r="AL123" s="9">
        <f t="shared" si="210"/>
        <v>0</v>
      </c>
      <c r="AM123" s="27">
        <f t="shared" si="211"/>
        <v>0</v>
      </c>
      <c r="AN123" s="27">
        <f t="shared" si="211"/>
        <v>0</v>
      </c>
      <c r="AO123" s="27">
        <f t="shared" si="211"/>
        <v>0</v>
      </c>
      <c r="AP123" s="27">
        <f t="shared" si="211"/>
        <v>0</v>
      </c>
      <c r="AQ123" s="27">
        <f t="shared" si="211"/>
        <v>0</v>
      </c>
      <c r="AR123" s="19">
        <v>1956</v>
      </c>
      <c r="AS123" s="27">
        <f t="shared" si="183"/>
        <v>26632.123650785914</v>
      </c>
      <c r="AT123" s="27">
        <f t="shared" si="183"/>
        <v>27524.860589651362</v>
      </c>
      <c r="AU123" s="27">
        <f t="shared" si="183"/>
        <v>24828.020877187544</v>
      </c>
      <c r="AV123" s="27">
        <f t="shared" si="183"/>
        <v>21761.150189260352</v>
      </c>
      <c r="AW123" s="27">
        <f t="shared" si="183"/>
        <v>14734.671874540498</v>
      </c>
      <c r="AX123" s="157">
        <f t="shared" si="143"/>
        <v>115480.82718142567</v>
      </c>
      <c r="AY123" s="27">
        <f t="shared" si="212"/>
        <v>0</v>
      </c>
      <c r="AZ123" s="27">
        <f t="shared" si="212"/>
        <v>0</v>
      </c>
      <c r="BA123" s="27">
        <f t="shared" si="212"/>
        <v>0</v>
      </c>
      <c r="BB123" s="27">
        <f t="shared" si="212"/>
        <v>0</v>
      </c>
      <c r="BC123" s="27">
        <f t="shared" si="212"/>
        <v>0</v>
      </c>
      <c r="BD123" s="27">
        <f t="shared" si="213"/>
        <v>158.26468082001836</v>
      </c>
      <c r="BE123" s="27">
        <f t="shared" si="213"/>
        <v>196.67280030565126</v>
      </c>
      <c r="BF123" s="27">
        <f t="shared" si="213"/>
        <v>196.41620597716076</v>
      </c>
      <c r="BG123" s="27">
        <f t="shared" si="213"/>
        <v>212.46010399014668</v>
      </c>
      <c r="BH123" s="27">
        <f t="shared" si="213"/>
        <v>586.68267464657708</v>
      </c>
      <c r="BI123" s="4"/>
      <c r="BJ123" s="7">
        <f t="shared" si="193"/>
        <v>0.33141194920989242</v>
      </c>
      <c r="BK123" s="7">
        <f t="shared" si="194"/>
        <v>0.26726770097571972</v>
      </c>
      <c r="BL123" s="7">
        <f t="shared" si="195"/>
        <v>0.23519557685863335</v>
      </c>
      <c r="BM123" s="7">
        <f t="shared" si="196"/>
        <v>0.13897920450737425</v>
      </c>
      <c r="BN123" s="7">
        <f t="shared" si="197"/>
        <v>9.6216372351259086E-2</v>
      </c>
      <c r="BO123" s="71">
        <f t="shared" si="146"/>
        <v>0</v>
      </c>
      <c r="BP123" s="7">
        <f t="shared" si="198"/>
        <v>0</v>
      </c>
      <c r="BQ123" s="7">
        <f t="shared" si="199"/>
        <v>0</v>
      </c>
      <c r="BR123" s="7">
        <f t="shared" si="200"/>
        <v>0</v>
      </c>
      <c r="BS123" s="7">
        <f t="shared" si="201"/>
        <v>0</v>
      </c>
      <c r="BT123" s="7">
        <f t="shared" si="202"/>
        <v>0</v>
      </c>
      <c r="BU123" s="7">
        <f t="shared" si="203"/>
        <v>0</v>
      </c>
      <c r="BV123" s="7">
        <f t="shared" si="204"/>
        <v>0</v>
      </c>
      <c r="BW123" s="7">
        <f t="shared" si="205"/>
        <v>0</v>
      </c>
      <c r="BX123" s="7">
        <f t="shared" si="206"/>
        <v>0</v>
      </c>
      <c r="BY123" s="7">
        <f t="shared" si="207"/>
        <v>0</v>
      </c>
      <c r="BZ123" s="180"/>
      <c r="CA123" s="7">
        <f t="shared" si="147"/>
        <v>0.42825579786505547</v>
      </c>
      <c r="CB123" s="7">
        <f t="shared" si="148"/>
        <v>0.44261138493916957</v>
      </c>
      <c r="CC123" s="7">
        <f t="shared" si="149"/>
        <v>0.39924506320232689</v>
      </c>
      <c r="CD123" s="7">
        <f t="shared" si="150"/>
        <v>0.34992848707684571</v>
      </c>
      <c r="CE123" s="7">
        <f t="shared" si="151"/>
        <v>0.2369397477517689</v>
      </c>
      <c r="CF123" s="71">
        <f t="shared" si="134"/>
        <v>0</v>
      </c>
      <c r="CG123" s="174">
        <f t="shared" si="152"/>
        <v>0</v>
      </c>
      <c r="CH123" s="174">
        <f t="shared" si="153"/>
        <v>0</v>
      </c>
      <c r="CI123" s="174">
        <f t="shared" si="154"/>
        <v>0</v>
      </c>
      <c r="CJ123" s="174">
        <f t="shared" si="155"/>
        <v>0</v>
      </c>
      <c r="CK123" s="174">
        <f t="shared" si="156"/>
        <v>0</v>
      </c>
      <c r="CL123" s="71">
        <f t="shared" si="157"/>
        <v>0</v>
      </c>
      <c r="CM123" s="7">
        <f t="shared" si="158"/>
        <v>2.5449629194867146E-3</v>
      </c>
      <c r="CN123" s="7">
        <f t="shared" si="159"/>
        <v>3.1625817046236899E-3</v>
      </c>
      <c r="CO123" s="7">
        <f t="shared" si="160"/>
        <v>3.1584555594346597E-3</v>
      </c>
      <c r="CP123" s="7">
        <f t="shared" si="161"/>
        <v>3.4164482165171942E-3</v>
      </c>
      <c r="CQ123" s="7">
        <f t="shared" si="162"/>
        <v>9.4341052264136742E-3</v>
      </c>
      <c r="CR123" s="71">
        <f t="shared" si="163"/>
        <v>0</v>
      </c>
      <c r="CS123" s="7">
        <f t="shared" si="164"/>
        <v>1.8569804808351666</v>
      </c>
      <c r="CT123" s="7">
        <f t="shared" si="165"/>
        <v>1.0690708039028789</v>
      </c>
      <c r="CU123" s="7">
        <f t="shared" si="184"/>
        <v>2.1716553626475933E-2</v>
      </c>
      <c r="CV123" s="93">
        <f t="shared" si="167"/>
        <v>0</v>
      </c>
      <c r="CW123" s="71">
        <f t="shared" si="168"/>
        <v>0</v>
      </c>
      <c r="CX123" s="16">
        <v>1956</v>
      </c>
      <c r="CY123" s="7">
        <f t="shared" si="169"/>
        <v>1.8569804808351666</v>
      </c>
      <c r="CZ123" s="7">
        <f t="shared" si="170"/>
        <v>2.9260512847380458</v>
      </c>
      <c r="DA123" s="7">
        <f t="shared" si="171"/>
        <v>2.9477678383645216</v>
      </c>
      <c r="DB123" s="92">
        <f t="shared" si="172"/>
        <v>2.9477678383645212</v>
      </c>
      <c r="DC123" s="93">
        <f t="shared" si="135"/>
        <v>0</v>
      </c>
      <c r="DD123" s="7">
        <f t="shared" si="173"/>
        <v>0.76221270999443458</v>
      </c>
      <c r="DE123" s="7">
        <f t="shared" si="174"/>
        <v>0.71304166761951304</v>
      </c>
      <c r="DF123" s="7">
        <f t="shared" si="175"/>
        <v>0.63759909562039485</v>
      </c>
      <c r="DG123" s="7">
        <f t="shared" si="176"/>
        <v>0.49232413980073719</v>
      </c>
      <c r="DH123" s="7">
        <f t="shared" si="177"/>
        <v>0.34259022532944167</v>
      </c>
      <c r="DI123" s="71">
        <f t="shared" si="178"/>
        <v>0</v>
      </c>
      <c r="DJ123" s="16">
        <v>1956</v>
      </c>
      <c r="DK123" s="23">
        <f t="shared" si="179"/>
        <v>0.53731290976204338</v>
      </c>
      <c r="DL123" s="23">
        <f t="shared" si="180"/>
        <v>0.8365107105404348</v>
      </c>
      <c r="DM123" s="23">
        <f t="shared" si="181"/>
        <v>0.59346944919314903</v>
      </c>
      <c r="DN123" s="23">
        <f t="shared" si="182"/>
        <v>0.93225839601622873</v>
      </c>
    </row>
    <row r="124" spans="1:118">
      <c r="A124" s="16">
        <v>1957</v>
      </c>
      <c r="B124" s="9">
        <v>277328.35274861724</v>
      </c>
      <c r="C124" s="9">
        <v>84962.866826511381</v>
      </c>
      <c r="D124" s="9">
        <v>0</v>
      </c>
      <c r="E124" s="9">
        <v>0</v>
      </c>
      <c r="F124" s="9">
        <v>0</v>
      </c>
      <c r="G124" s="9">
        <v>189317.79932246843</v>
      </c>
      <c r="H124" s="9">
        <v>0</v>
      </c>
      <c r="I124" s="9">
        <v>3047.6865996374072</v>
      </c>
      <c r="J124" s="9">
        <v>6857111.0926316958</v>
      </c>
      <c r="K124" s="9">
        <v>7083958</v>
      </c>
      <c r="L124" s="9">
        <f t="shared" si="136"/>
        <v>967977.37827238603</v>
      </c>
      <c r="M124" s="40">
        <v>858.95600000000002</v>
      </c>
      <c r="N124" s="40">
        <f t="shared" si="137"/>
        <v>882.48011626016671</v>
      </c>
      <c r="O124" s="27">
        <f t="shared" si="208"/>
        <v>39148.785572785331</v>
      </c>
      <c r="P124" s="27">
        <f t="shared" si="185"/>
        <v>4.0443905458469276</v>
      </c>
      <c r="Q124" s="19">
        <v>1957</v>
      </c>
      <c r="R124" s="7">
        <f t="shared" si="186"/>
        <v>4.0443905458469276</v>
      </c>
      <c r="S124" s="7">
        <f t="shared" si="187"/>
        <v>1.2390475475569904</v>
      </c>
      <c r="T124" s="7">
        <f t="shared" si="188"/>
        <v>0</v>
      </c>
      <c r="U124" s="7">
        <f t="shared" si="189"/>
        <v>0</v>
      </c>
      <c r="V124" s="7">
        <v>0</v>
      </c>
      <c r="W124" s="7"/>
      <c r="X124" s="7">
        <f t="shared" si="190"/>
        <v>2.7608973628252826</v>
      </c>
      <c r="Y124" s="7">
        <f t="shared" si="191"/>
        <v>0</v>
      </c>
      <c r="Z124" s="7">
        <f t="shared" si="192"/>
        <v>4.4445635464653577E-2</v>
      </c>
      <c r="AA124" s="71">
        <f t="shared" si="139"/>
        <v>0</v>
      </c>
      <c r="AB124" s="16">
        <v>1957</v>
      </c>
      <c r="AC124" s="9">
        <f t="shared" si="209"/>
        <v>26338.48871621853</v>
      </c>
      <c r="AD124" s="9">
        <f t="shared" si="209"/>
        <v>21240.716706627845</v>
      </c>
      <c r="AE124" s="9">
        <f t="shared" si="209"/>
        <v>18691.830701832503</v>
      </c>
      <c r="AF124" s="9">
        <f t="shared" si="209"/>
        <v>11045.17268744648</v>
      </c>
      <c r="AG124" s="9">
        <f t="shared" si="209"/>
        <v>7646.6580143860238</v>
      </c>
      <c r="AH124" s="9">
        <f t="shared" si="210"/>
        <v>0</v>
      </c>
      <c r="AI124" s="9">
        <f t="shared" si="210"/>
        <v>0</v>
      </c>
      <c r="AJ124" s="9">
        <f t="shared" si="210"/>
        <v>0</v>
      </c>
      <c r="AK124" s="9">
        <f t="shared" si="210"/>
        <v>0</v>
      </c>
      <c r="AL124" s="9">
        <f t="shared" si="210"/>
        <v>0</v>
      </c>
      <c r="AM124" s="27">
        <f t="shared" si="211"/>
        <v>0</v>
      </c>
      <c r="AN124" s="27">
        <f t="shared" si="211"/>
        <v>0</v>
      </c>
      <c r="AO124" s="27">
        <f t="shared" si="211"/>
        <v>0</v>
      </c>
      <c r="AP124" s="27">
        <f t="shared" si="211"/>
        <v>0</v>
      </c>
      <c r="AQ124" s="27">
        <f t="shared" si="211"/>
        <v>0</v>
      </c>
      <c r="AR124" s="19">
        <v>1957</v>
      </c>
      <c r="AS124" s="27">
        <f t="shared" si="183"/>
        <v>43660.364788776074</v>
      </c>
      <c r="AT124" s="27">
        <f t="shared" si="183"/>
        <v>45123.906371954734</v>
      </c>
      <c r="AU124" s="27">
        <f t="shared" si="183"/>
        <v>40702.741647467825</v>
      </c>
      <c r="AV124" s="27">
        <f t="shared" si="183"/>
        <v>35674.952848096036</v>
      </c>
      <c r="AW124" s="27">
        <f t="shared" si="183"/>
        <v>24155.833666173774</v>
      </c>
      <c r="AX124" s="157">
        <f t="shared" si="143"/>
        <v>189317.79932246843</v>
      </c>
      <c r="AY124" s="27">
        <f t="shared" si="212"/>
        <v>0</v>
      </c>
      <c r="AZ124" s="27">
        <f t="shared" si="212"/>
        <v>0</v>
      </c>
      <c r="BA124" s="27">
        <f t="shared" si="212"/>
        <v>0</v>
      </c>
      <c r="BB124" s="27">
        <f t="shared" si="212"/>
        <v>0</v>
      </c>
      <c r="BC124" s="27">
        <f t="shared" si="212"/>
        <v>0</v>
      </c>
      <c r="BD124" s="27">
        <f t="shared" si="213"/>
        <v>357.15839261150779</v>
      </c>
      <c r="BE124" s="27">
        <f t="shared" si="213"/>
        <v>443.83459950519557</v>
      </c>
      <c r="BF124" s="27">
        <f t="shared" si="213"/>
        <v>443.25553905126452</v>
      </c>
      <c r="BG124" s="27">
        <f t="shared" si="213"/>
        <v>479.46205585495687</v>
      </c>
      <c r="BH124" s="27">
        <f t="shared" si="213"/>
        <v>1323.9760126144822</v>
      </c>
      <c r="BI124" s="4"/>
      <c r="BJ124" s="7">
        <f t="shared" si="193"/>
        <v>0.38410473974266707</v>
      </c>
      <c r="BK124" s="7">
        <f t="shared" si="194"/>
        <v>0.30976188688924761</v>
      </c>
      <c r="BL124" s="7">
        <f t="shared" si="195"/>
        <v>0.27259046046253788</v>
      </c>
      <c r="BM124" s="7">
        <f t="shared" si="196"/>
        <v>0.16107618118240877</v>
      </c>
      <c r="BN124" s="7">
        <f t="shared" si="197"/>
        <v>0.11151427928012914</v>
      </c>
      <c r="BO124" s="71">
        <f t="shared" si="146"/>
        <v>0</v>
      </c>
      <c r="BP124" s="7">
        <f t="shared" si="198"/>
        <v>0</v>
      </c>
      <c r="BQ124" s="7">
        <f t="shared" si="199"/>
        <v>0</v>
      </c>
      <c r="BR124" s="7">
        <f t="shared" si="200"/>
        <v>0</v>
      </c>
      <c r="BS124" s="7">
        <f t="shared" si="201"/>
        <v>0</v>
      </c>
      <c r="BT124" s="7">
        <f t="shared" si="202"/>
        <v>0</v>
      </c>
      <c r="BU124" s="7">
        <f t="shared" si="203"/>
        <v>0</v>
      </c>
      <c r="BV124" s="7">
        <f t="shared" si="204"/>
        <v>0</v>
      </c>
      <c r="BW124" s="7">
        <f t="shared" si="205"/>
        <v>0</v>
      </c>
      <c r="BX124" s="7">
        <f t="shared" si="206"/>
        <v>0</v>
      </c>
      <c r="BY124" s="7">
        <f t="shared" si="207"/>
        <v>0</v>
      </c>
      <c r="BZ124" s="180"/>
      <c r="CA124" s="7">
        <f t="shared" si="147"/>
        <v>0.63671660264759733</v>
      </c>
      <c r="CB124" s="7">
        <f t="shared" si="148"/>
        <v>0.65806001627190491</v>
      </c>
      <c r="CC124" s="7">
        <f t="shared" si="149"/>
        <v>0.59358439870115165</v>
      </c>
      <c r="CD124" s="7">
        <f t="shared" si="150"/>
        <v>0.52026213905781016</v>
      </c>
      <c r="CE124" s="7">
        <f t="shared" si="151"/>
        <v>0.35227420614681904</v>
      </c>
      <c r="CF124" s="71">
        <f t="shared" si="134"/>
        <v>0</v>
      </c>
      <c r="CG124" s="174">
        <f t="shared" si="152"/>
        <v>0</v>
      </c>
      <c r="CH124" s="174">
        <f t="shared" si="153"/>
        <v>0</v>
      </c>
      <c r="CI124" s="174">
        <f t="shared" si="154"/>
        <v>0</v>
      </c>
      <c r="CJ124" s="174">
        <f t="shared" si="155"/>
        <v>0</v>
      </c>
      <c r="CK124" s="174">
        <f t="shared" si="156"/>
        <v>0</v>
      </c>
      <c r="CL124" s="71">
        <f t="shared" si="157"/>
        <v>0</v>
      </c>
      <c r="CM124" s="7">
        <f t="shared" si="158"/>
        <v>5.2085840201027533E-3</v>
      </c>
      <c r="CN124" s="7">
        <f t="shared" si="159"/>
        <v>6.4726178927174997E-3</v>
      </c>
      <c r="CO124" s="7">
        <f t="shared" si="160"/>
        <v>6.4641732219792155E-3</v>
      </c>
      <c r="CP124" s="7">
        <f t="shared" si="161"/>
        <v>6.9921873712992999E-3</v>
      </c>
      <c r="CQ124" s="7">
        <f t="shared" si="162"/>
        <v>1.9308072958554804E-2</v>
      </c>
      <c r="CR124" s="71">
        <f t="shared" si="163"/>
        <v>0</v>
      </c>
      <c r="CS124" s="7">
        <f t="shared" si="164"/>
        <v>2.7608973628252835</v>
      </c>
      <c r="CT124" s="7">
        <f t="shared" si="165"/>
        <v>1.2390475475569904</v>
      </c>
      <c r="CU124" s="7">
        <f t="shared" si="184"/>
        <v>4.4445635464653577E-2</v>
      </c>
      <c r="CV124" s="93">
        <f t="shared" si="167"/>
        <v>0</v>
      </c>
      <c r="CW124" s="71">
        <f t="shared" si="168"/>
        <v>0</v>
      </c>
      <c r="CX124" s="16">
        <v>1957</v>
      </c>
      <c r="CY124" s="7">
        <f t="shared" si="169"/>
        <v>2.7608973628252835</v>
      </c>
      <c r="CZ124" s="7">
        <f t="shared" si="170"/>
        <v>3.9999449103822737</v>
      </c>
      <c r="DA124" s="7">
        <f t="shared" si="171"/>
        <v>4.0443905458469276</v>
      </c>
      <c r="DB124" s="92">
        <f t="shared" si="172"/>
        <v>4.0443905458469276</v>
      </c>
      <c r="DC124" s="93">
        <f t="shared" si="135"/>
        <v>0</v>
      </c>
      <c r="DD124" s="7">
        <f t="shared" si="173"/>
        <v>1.0260299264103672</v>
      </c>
      <c r="DE124" s="7">
        <f t="shared" si="174"/>
        <v>0.97429452105387004</v>
      </c>
      <c r="DF124" s="7">
        <f t="shared" si="175"/>
        <v>0.87263903238566876</v>
      </c>
      <c r="DG124" s="7">
        <f t="shared" si="176"/>
        <v>0.68833050761151815</v>
      </c>
      <c r="DH124" s="7">
        <f t="shared" si="177"/>
        <v>0.48309655838550297</v>
      </c>
      <c r="DI124" s="71">
        <f t="shared" si="178"/>
        <v>0</v>
      </c>
      <c r="DJ124" s="16">
        <v>1957</v>
      </c>
      <c r="DK124" s="23">
        <f t="shared" si="179"/>
        <v>0.55360411402270981</v>
      </c>
      <c r="DL124" s="23">
        <f t="shared" si="180"/>
        <v>0.85050056525997586</v>
      </c>
      <c r="DM124" s="23">
        <f t="shared" si="181"/>
        <v>0.59346944919314903</v>
      </c>
      <c r="DN124" s="23">
        <f t="shared" si="182"/>
        <v>0.93225839601622895</v>
      </c>
    </row>
    <row r="125" spans="1:118">
      <c r="A125" s="16">
        <v>1958</v>
      </c>
      <c r="B125" s="9">
        <v>277276.28099612077</v>
      </c>
      <c r="C125" s="9">
        <v>102118.96690117195</v>
      </c>
      <c r="D125" s="9">
        <v>0</v>
      </c>
      <c r="E125" s="9">
        <v>0</v>
      </c>
      <c r="F125" s="9">
        <v>0</v>
      </c>
      <c r="G125" s="9">
        <v>172181.59830532171</v>
      </c>
      <c r="H125" s="9">
        <v>0</v>
      </c>
      <c r="I125" s="9">
        <v>2975.7157896271315</v>
      </c>
      <c r="J125" s="9">
        <v>7233598.8385017421</v>
      </c>
      <c r="K125" s="9">
        <v>7253666</v>
      </c>
      <c r="L125" s="9">
        <f t="shared" si="136"/>
        <v>997233.51454309339</v>
      </c>
      <c r="M125" s="40">
        <v>885.30799999999999</v>
      </c>
      <c r="N125" s="40">
        <f t="shared" si="137"/>
        <v>909.55381505694788</v>
      </c>
      <c r="O125" s="27">
        <f t="shared" si="208"/>
        <v>38225.675264910293</v>
      </c>
      <c r="P125" s="27">
        <f t="shared" si="185"/>
        <v>3.8331719409194047</v>
      </c>
      <c r="Q125" s="19">
        <v>1958</v>
      </c>
      <c r="R125" s="7">
        <f t="shared" si="186"/>
        <v>3.8331719409194047</v>
      </c>
      <c r="S125" s="7">
        <f t="shared" si="187"/>
        <v>1.4117311338531917</v>
      </c>
      <c r="T125" s="7">
        <f t="shared" si="188"/>
        <v>0</v>
      </c>
      <c r="U125" s="7">
        <f t="shared" si="189"/>
        <v>0</v>
      </c>
      <c r="V125" s="7">
        <v>0</v>
      </c>
      <c r="W125" s="7"/>
      <c r="X125" s="7">
        <f t="shared" si="190"/>
        <v>2.3803033890801828</v>
      </c>
      <c r="Y125" s="7">
        <f t="shared" si="191"/>
        <v>0</v>
      </c>
      <c r="Z125" s="7">
        <f t="shared" si="192"/>
        <v>4.1137417986030808E-2</v>
      </c>
      <c r="AA125" s="71">
        <f t="shared" si="139"/>
        <v>0</v>
      </c>
      <c r="AB125" s="16">
        <v>1958</v>
      </c>
      <c r="AC125" s="9">
        <f t="shared" si="209"/>
        <v>31656.879739363307</v>
      </c>
      <c r="AD125" s="9">
        <f t="shared" si="209"/>
        <v>25529.741725292988</v>
      </c>
      <c r="AE125" s="9">
        <f t="shared" si="209"/>
        <v>22466.172718257829</v>
      </c>
      <c r="AF125" s="9">
        <f t="shared" si="209"/>
        <v>13275.465697152355</v>
      </c>
      <c r="AG125" s="9">
        <f t="shared" si="209"/>
        <v>9190.7070211054761</v>
      </c>
      <c r="AH125" s="9">
        <f t="shared" si="210"/>
        <v>0</v>
      </c>
      <c r="AI125" s="9">
        <f t="shared" si="210"/>
        <v>0</v>
      </c>
      <c r="AJ125" s="9">
        <f t="shared" si="210"/>
        <v>0</v>
      </c>
      <c r="AK125" s="9">
        <f t="shared" si="210"/>
        <v>0</v>
      </c>
      <c r="AL125" s="9">
        <f t="shared" si="210"/>
        <v>0</v>
      </c>
      <c r="AM125" s="27">
        <f t="shared" si="211"/>
        <v>0</v>
      </c>
      <c r="AN125" s="27">
        <f t="shared" si="211"/>
        <v>0</v>
      </c>
      <c r="AO125" s="27">
        <f t="shared" si="211"/>
        <v>0</v>
      </c>
      <c r="AP125" s="27">
        <f t="shared" si="211"/>
        <v>0</v>
      </c>
      <c r="AQ125" s="27">
        <f t="shared" si="211"/>
        <v>0</v>
      </c>
      <c r="AR125" s="19">
        <v>1958</v>
      </c>
      <c r="AS125" s="27">
        <f t="shared" si="183"/>
        <v>39708.423713082266</v>
      </c>
      <c r="AT125" s="27">
        <f t="shared" si="183"/>
        <v>41039.492053617818</v>
      </c>
      <c r="AU125" s="27">
        <f t="shared" si="183"/>
        <v>37018.511399090858</v>
      </c>
      <c r="AV125" s="27">
        <f t="shared" si="183"/>
        <v>32445.815569562019</v>
      </c>
      <c r="AW125" s="27">
        <f t="shared" si="183"/>
        <v>21969.35556996876</v>
      </c>
      <c r="AX125" s="157">
        <f t="shared" si="143"/>
        <v>172181.59830532171</v>
      </c>
      <c r="AY125" s="27">
        <f t="shared" si="212"/>
        <v>0</v>
      </c>
      <c r="AZ125" s="27">
        <f t="shared" si="212"/>
        <v>0</v>
      </c>
      <c r="BA125" s="27">
        <f t="shared" si="212"/>
        <v>0</v>
      </c>
      <c r="BB125" s="27">
        <f t="shared" si="212"/>
        <v>0</v>
      </c>
      <c r="BC125" s="27">
        <f t="shared" si="212"/>
        <v>0</v>
      </c>
      <c r="BD125" s="27">
        <f t="shared" si="213"/>
        <v>348.72413338640354</v>
      </c>
      <c r="BE125" s="27">
        <f t="shared" si="213"/>
        <v>433.35349044339915</v>
      </c>
      <c r="BF125" s="27">
        <f t="shared" si="213"/>
        <v>432.78810444336995</v>
      </c>
      <c r="BG125" s="27">
        <f t="shared" si="213"/>
        <v>468.13960802414033</v>
      </c>
      <c r="BH125" s="27">
        <f t="shared" si="213"/>
        <v>1292.7104533298182</v>
      </c>
      <c r="BI125" s="4"/>
      <c r="BJ125" s="7">
        <f t="shared" si="193"/>
        <v>0.43763665149448944</v>
      </c>
      <c r="BK125" s="7">
        <f t="shared" si="194"/>
        <v>0.35293278346329793</v>
      </c>
      <c r="BL125" s="7">
        <f t="shared" si="195"/>
        <v>0.3105808494477022</v>
      </c>
      <c r="BM125" s="7">
        <f t="shared" si="196"/>
        <v>0.18352504740091494</v>
      </c>
      <c r="BN125" s="7">
        <f t="shared" si="197"/>
        <v>0.12705580204678726</v>
      </c>
      <c r="BO125" s="71">
        <f t="shared" si="146"/>
        <v>0</v>
      </c>
      <c r="BP125" s="7">
        <f t="shared" si="198"/>
        <v>0</v>
      </c>
      <c r="BQ125" s="7">
        <f t="shared" si="199"/>
        <v>0</v>
      </c>
      <c r="BR125" s="7">
        <f t="shared" si="200"/>
        <v>0</v>
      </c>
      <c r="BS125" s="7">
        <f t="shared" si="201"/>
        <v>0</v>
      </c>
      <c r="BT125" s="7">
        <f t="shared" si="202"/>
        <v>0</v>
      </c>
      <c r="BU125" s="7">
        <f t="shared" si="203"/>
        <v>0</v>
      </c>
      <c r="BV125" s="7">
        <f t="shared" si="204"/>
        <v>0</v>
      </c>
      <c r="BW125" s="7">
        <f t="shared" si="205"/>
        <v>0</v>
      </c>
      <c r="BX125" s="7">
        <f t="shared" si="206"/>
        <v>0</v>
      </c>
      <c r="BY125" s="7">
        <f t="shared" si="207"/>
        <v>0</v>
      </c>
      <c r="BZ125" s="180"/>
      <c r="CA125" s="7">
        <f t="shared" si="147"/>
        <v>0.54894423370189083</v>
      </c>
      <c r="CB125" s="7">
        <f t="shared" si="148"/>
        <v>0.56734542473077088</v>
      </c>
      <c r="CC125" s="7">
        <f t="shared" si="149"/>
        <v>0.51175787081328261</v>
      </c>
      <c r="CD125" s="7">
        <f t="shared" si="150"/>
        <v>0.44854319812242105</v>
      </c>
      <c r="CE125" s="7">
        <f t="shared" si="151"/>
        <v>0.30371266171181754</v>
      </c>
      <c r="CF125" s="71">
        <f t="shared" si="134"/>
        <v>0</v>
      </c>
      <c r="CG125" s="174">
        <f t="shared" si="152"/>
        <v>0</v>
      </c>
      <c r="CH125" s="174">
        <f t="shared" si="153"/>
        <v>0</v>
      </c>
      <c r="CI125" s="174">
        <f t="shared" si="154"/>
        <v>0</v>
      </c>
      <c r="CJ125" s="174">
        <f t="shared" si="155"/>
        <v>0</v>
      </c>
      <c r="CK125" s="174">
        <f t="shared" si="156"/>
        <v>0</v>
      </c>
      <c r="CL125" s="71">
        <f t="shared" si="157"/>
        <v>0</v>
      </c>
      <c r="CM125" s="7">
        <f t="shared" si="158"/>
        <v>4.8208940137829505E-3</v>
      </c>
      <c r="CN125" s="7">
        <f t="shared" si="159"/>
        <v>5.9908421813056664E-3</v>
      </c>
      <c r="CO125" s="7">
        <f t="shared" si="160"/>
        <v>5.9830260718883206E-3</v>
      </c>
      <c r="CP125" s="7">
        <f t="shared" si="161"/>
        <v>6.4717385975623671E-3</v>
      </c>
      <c r="CQ125" s="7">
        <f t="shared" si="162"/>
        <v>1.7870917121491501E-2</v>
      </c>
      <c r="CR125" s="71">
        <f t="shared" si="163"/>
        <v>0</v>
      </c>
      <c r="CS125" s="7">
        <f t="shared" si="164"/>
        <v>2.3803033890801828</v>
      </c>
      <c r="CT125" s="7">
        <f t="shared" si="165"/>
        <v>1.4117311338531919</v>
      </c>
      <c r="CU125" s="7">
        <f t="shared" si="184"/>
        <v>4.1137417986030808E-2</v>
      </c>
      <c r="CV125" s="93">
        <f t="shared" si="167"/>
        <v>0</v>
      </c>
      <c r="CW125" s="71">
        <f t="shared" si="168"/>
        <v>0</v>
      </c>
      <c r="CX125" s="16">
        <v>1958</v>
      </c>
      <c r="CY125" s="7">
        <f t="shared" si="169"/>
        <v>2.3803033890801828</v>
      </c>
      <c r="CZ125" s="7">
        <f t="shared" si="170"/>
        <v>3.792034522933375</v>
      </c>
      <c r="DA125" s="7">
        <f t="shared" si="171"/>
        <v>3.8331719409194056</v>
      </c>
      <c r="DB125" s="92">
        <f t="shared" si="172"/>
        <v>3.8331719409194047</v>
      </c>
      <c r="DC125" s="93">
        <f t="shared" si="135"/>
        <v>0</v>
      </c>
      <c r="DD125" s="7">
        <f t="shared" si="173"/>
        <v>0.99140177921016315</v>
      </c>
      <c r="DE125" s="7">
        <f t="shared" si="174"/>
        <v>0.92626905037537444</v>
      </c>
      <c r="DF125" s="7">
        <f t="shared" si="175"/>
        <v>0.82832174633287314</v>
      </c>
      <c r="DG125" s="7">
        <f t="shared" si="176"/>
        <v>0.6385399841208983</v>
      </c>
      <c r="DH125" s="7">
        <f t="shared" si="177"/>
        <v>0.44863938088009631</v>
      </c>
      <c r="DI125" s="71">
        <f t="shared" si="178"/>
        <v>0</v>
      </c>
      <c r="DJ125" s="16">
        <v>1958</v>
      </c>
      <c r="DK125" s="23">
        <f t="shared" si="179"/>
        <v>0.54162453523199428</v>
      </c>
      <c r="DL125" s="23">
        <f t="shared" si="180"/>
        <v>0.83550560802179141</v>
      </c>
      <c r="DM125" s="23">
        <f t="shared" si="181"/>
        <v>0.59346944919314903</v>
      </c>
      <c r="DN125" s="23">
        <f t="shared" si="182"/>
        <v>0.93225839601622884</v>
      </c>
    </row>
    <row r="126" spans="1:118">
      <c r="A126" s="16">
        <v>1959</v>
      </c>
      <c r="B126" s="9">
        <v>254834.58063644124</v>
      </c>
      <c r="C126" s="9">
        <v>95670.660900106755</v>
      </c>
      <c r="D126" s="9">
        <v>0</v>
      </c>
      <c r="E126" s="9">
        <v>0</v>
      </c>
      <c r="F126" s="9">
        <v>0</v>
      </c>
      <c r="G126" s="9">
        <v>156661.8064685227</v>
      </c>
      <c r="H126" s="9">
        <v>0</v>
      </c>
      <c r="I126" s="9">
        <v>2502.113267811766</v>
      </c>
      <c r="J126" s="9">
        <v>6823907.336950412</v>
      </c>
      <c r="K126" s="9">
        <v>7428539</v>
      </c>
      <c r="L126" s="9">
        <f t="shared" si="136"/>
        <v>918606.92081584444</v>
      </c>
      <c r="M126" s="40">
        <v>819.34699999999998</v>
      </c>
      <c r="N126" s="40">
        <f t="shared" si="137"/>
        <v>841.78634972852956</v>
      </c>
      <c r="O126" s="27">
        <f t="shared" si="208"/>
        <v>34304.804839342061</v>
      </c>
      <c r="P126" s="27">
        <f t="shared" si="185"/>
        <v>3.7344378821873954</v>
      </c>
      <c r="Q126" s="19">
        <v>1959</v>
      </c>
      <c r="R126" s="7">
        <f t="shared" si="186"/>
        <v>3.7344378821873954</v>
      </c>
      <c r="S126" s="7">
        <f t="shared" si="187"/>
        <v>1.4019923802608629</v>
      </c>
      <c r="T126" s="7">
        <f t="shared" si="188"/>
        <v>0</v>
      </c>
      <c r="U126" s="7">
        <f t="shared" si="189"/>
        <v>0</v>
      </c>
      <c r="V126" s="7">
        <v>0</v>
      </c>
      <c r="W126" s="7"/>
      <c r="X126" s="7">
        <f t="shared" si="190"/>
        <v>2.2957786314040791</v>
      </c>
      <c r="Y126" s="7">
        <f t="shared" si="191"/>
        <v>0</v>
      </c>
      <c r="Z126" s="7">
        <f t="shared" si="192"/>
        <v>3.6666870522452821E-2</v>
      </c>
      <c r="AA126" s="71">
        <f t="shared" si="139"/>
        <v>0</v>
      </c>
      <c r="AB126" s="16">
        <v>1959</v>
      </c>
      <c r="AC126" s="9">
        <f t="shared" si="209"/>
        <v>29657.904879033093</v>
      </c>
      <c r="AD126" s="9">
        <f t="shared" si="209"/>
        <v>23917.665225026689</v>
      </c>
      <c r="AE126" s="9">
        <f t="shared" si="209"/>
        <v>21047.545398023485</v>
      </c>
      <c r="AF126" s="9">
        <f t="shared" si="209"/>
        <v>12437.185917013878</v>
      </c>
      <c r="AG126" s="9">
        <f t="shared" si="209"/>
        <v>8610.3594810096074</v>
      </c>
      <c r="AH126" s="9">
        <f t="shared" si="210"/>
        <v>0</v>
      </c>
      <c r="AI126" s="9">
        <f t="shared" si="210"/>
        <v>0</v>
      </c>
      <c r="AJ126" s="9">
        <f t="shared" si="210"/>
        <v>0</v>
      </c>
      <c r="AK126" s="9">
        <f t="shared" si="210"/>
        <v>0</v>
      </c>
      <c r="AL126" s="9">
        <f t="shared" si="210"/>
        <v>0</v>
      </c>
      <c r="AM126" s="27">
        <f t="shared" si="211"/>
        <v>0</v>
      </c>
      <c r="AN126" s="27">
        <f t="shared" si="211"/>
        <v>0</v>
      </c>
      <c r="AO126" s="27">
        <f t="shared" si="211"/>
        <v>0</v>
      </c>
      <c r="AP126" s="27">
        <f t="shared" si="211"/>
        <v>0</v>
      </c>
      <c r="AQ126" s="27">
        <f t="shared" si="211"/>
        <v>0</v>
      </c>
      <c r="AR126" s="19">
        <v>1959</v>
      </c>
      <c r="AS126" s="27">
        <f t="shared" si="183"/>
        <v>36129.258016747786</v>
      </c>
      <c r="AT126" s="27">
        <f t="shared" si="183"/>
        <v>37340.348939435047</v>
      </c>
      <c r="AU126" s="27">
        <f t="shared" si="183"/>
        <v>33681.80412794977</v>
      </c>
      <c r="AV126" s="27">
        <f t="shared" si="183"/>
        <v>29521.273640744235</v>
      </c>
      <c r="AW126" s="27">
        <f t="shared" si="183"/>
        <v>19989.121743645883</v>
      </c>
      <c r="AX126" s="157">
        <f t="shared" si="143"/>
        <v>156661.8064685227</v>
      </c>
      <c r="AY126" s="27">
        <f t="shared" si="212"/>
        <v>0</v>
      </c>
      <c r="AZ126" s="27">
        <f t="shared" si="212"/>
        <v>0</v>
      </c>
      <c r="BA126" s="27">
        <f t="shared" si="212"/>
        <v>0</v>
      </c>
      <c r="BB126" s="27">
        <f t="shared" si="212"/>
        <v>0</v>
      </c>
      <c r="BC126" s="27">
        <f t="shared" si="212"/>
        <v>0</v>
      </c>
      <c r="BD126" s="27">
        <f t="shared" si="213"/>
        <v>293.22265385486094</v>
      </c>
      <c r="BE126" s="27">
        <f t="shared" si="213"/>
        <v>364.38275519142741</v>
      </c>
      <c r="BF126" s="27">
        <f t="shared" si="213"/>
        <v>363.90735367054322</v>
      </c>
      <c r="BG126" s="27">
        <f t="shared" si="213"/>
        <v>393.63245929214702</v>
      </c>
      <c r="BH126" s="27">
        <f t="shared" si="213"/>
        <v>1086.9680458027872</v>
      </c>
      <c r="BI126" s="4"/>
      <c r="BJ126" s="7">
        <f t="shared" si="193"/>
        <v>0.43461763788086749</v>
      </c>
      <c r="BK126" s="7">
        <f t="shared" si="194"/>
        <v>0.35049809506521573</v>
      </c>
      <c r="BL126" s="7">
        <f t="shared" si="195"/>
        <v>0.30843832365738988</v>
      </c>
      <c r="BM126" s="7">
        <f t="shared" si="196"/>
        <v>0.18225900943391221</v>
      </c>
      <c r="BN126" s="7">
        <f t="shared" si="197"/>
        <v>0.12617931422347767</v>
      </c>
      <c r="BO126" s="71">
        <f t="shared" si="146"/>
        <v>0</v>
      </c>
      <c r="BP126" s="7">
        <f t="shared" si="198"/>
        <v>0</v>
      </c>
      <c r="BQ126" s="7">
        <f t="shared" si="199"/>
        <v>0</v>
      </c>
      <c r="BR126" s="7">
        <f t="shared" si="200"/>
        <v>0</v>
      </c>
      <c r="BS126" s="7">
        <f t="shared" si="201"/>
        <v>0</v>
      </c>
      <c r="BT126" s="7">
        <f t="shared" si="202"/>
        <v>0</v>
      </c>
      <c r="BU126" s="7">
        <f t="shared" si="203"/>
        <v>0</v>
      </c>
      <c r="BV126" s="7">
        <f t="shared" si="204"/>
        <v>0</v>
      </c>
      <c r="BW126" s="7">
        <f t="shared" si="205"/>
        <v>0</v>
      </c>
      <c r="BX126" s="7">
        <f t="shared" si="206"/>
        <v>0</v>
      </c>
      <c r="BY126" s="7">
        <f t="shared" si="207"/>
        <v>0</v>
      </c>
      <c r="BZ126" s="180"/>
      <c r="CA126" s="7">
        <f t="shared" si="147"/>
        <v>0.52945118145308612</v>
      </c>
      <c r="CB126" s="7">
        <f t="shared" si="148"/>
        <v>0.54719894476354891</v>
      </c>
      <c r="CC126" s="7">
        <f t="shared" si="149"/>
        <v>0.49358530919035148</v>
      </c>
      <c r="CD126" s="7">
        <f t="shared" si="150"/>
        <v>0.43261539442206465</v>
      </c>
      <c r="CE126" s="7">
        <f t="shared" si="151"/>
        <v>0.29292780157502801</v>
      </c>
      <c r="CF126" s="71">
        <f t="shared" si="134"/>
        <v>0</v>
      </c>
      <c r="CG126" s="174">
        <f t="shared" si="152"/>
        <v>0</v>
      </c>
      <c r="CH126" s="174">
        <f t="shared" si="153"/>
        <v>0</v>
      </c>
      <c r="CI126" s="174">
        <f t="shared" si="154"/>
        <v>0</v>
      </c>
      <c r="CJ126" s="174">
        <f t="shared" si="155"/>
        <v>0</v>
      </c>
      <c r="CK126" s="174">
        <f t="shared" si="156"/>
        <v>0</v>
      </c>
      <c r="CL126" s="71">
        <f t="shared" si="157"/>
        <v>0</v>
      </c>
      <c r="CM126" s="7">
        <f t="shared" si="158"/>
        <v>4.2969905565262475E-3</v>
      </c>
      <c r="CN126" s="7">
        <f t="shared" si="159"/>
        <v>5.3397963541848038E-3</v>
      </c>
      <c r="CO126" s="7">
        <f t="shared" si="160"/>
        <v>5.3328296487855382E-3</v>
      </c>
      <c r="CP126" s="7">
        <f t="shared" si="161"/>
        <v>5.7684320705922781E-3</v>
      </c>
      <c r="CQ126" s="7">
        <f t="shared" si="162"/>
        <v>1.5928821892363953E-2</v>
      </c>
      <c r="CR126" s="71">
        <f t="shared" si="163"/>
        <v>0</v>
      </c>
      <c r="CS126" s="7">
        <f t="shared" si="164"/>
        <v>2.2957786314040791</v>
      </c>
      <c r="CT126" s="7">
        <f t="shared" si="165"/>
        <v>1.4019923802608631</v>
      </c>
      <c r="CU126" s="7">
        <f t="shared" si="184"/>
        <v>3.6666870522452821E-2</v>
      </c>
      <c r="CV126" s="93">
        <f t="shared" si="167"/>
        <v>0</v>
      </c>
      <c r="CW126" s="71">
        <f t="shared" si="168"/>
        <v>0</v>
      </c>
      <c r="CX126" s="16">
        <v>1959</v>
      </c>
      <c r="CY126" s="7">
        <f t="shared" si="169"/>
        <v>2.2957786314040791</v>
      </c>
      <c r="CZ126" s="7">
        <f t="shared" si="170"/>
        <v>3.6977710116649423</v>
      </c>
      <c r="DA126" s="7">
        <f t="shared" si="171"/>
        <v>3.7344378821873949</v>
      </c>
      <c r="DB126" s="92">
        <f t="shared" si="172"/>
        <v>3.7344378821873954</v>
      </c>
      <c r="DC126" s="93">
        <f t="shared" si="135"/>
        <v>0</v>
      </c>
      <c r="DD126" s="7">
        <f t="shared" si="173"/>
        <v>0.96836580989047982</v>
      </c>
      <c r="DE126" s="7">
        <f t="shared" si="174"/>
        <v>0.9030368361829495</v>
      </c>
      <c r="DF126" s="7">
        <f t="shared" si="175"/>
        <v>0.80735646249652693</v>
      </c>
      <c r="DG126" s="7">
        <f t="shared" si="176"/>
        <v>0.6206428359265691</v>
      </c>
      <c r="DH126" s="7">
        <f t="shared" si="177"/>
        <v>0.43503593769086962</v>
      </c>
      <c r="DI126" s="71">
        <f t="shared" si="178"/>
        <v>0</v>
      </c>
      <c r="DJ126" s="16">
        <v>1959</v>
      </c>
      <c r="DK126" s="23">
        <f t="shared" si="179"/>
        <v>0.5388399770104535</v>
      </c>
      <c r="DL126" s="23">
        <f t="shared" si="180"/>
        <v>0.83373086312066025</v>
      </c>
      <c r="DM126" s="23">
        <f t="shared" si="181"/>
        <v>0.59346944919314892</v>
      </c>
      <c r="DN126" s="23">
        <f t="shared" si="182"/>
        <v>0.93225839601622906</v>
      </c>
    </row>
    <row r="127" spans="1:118">
      <c r="A127" s="16">
        <v>1960</v>
      </c>
      <c r="B127" s="9">
        <v>260689.11244179413</v>
      </c>
      <c r="C127" s="9">
        <v>97810.191628684988</v>
      </c>
      <c r="D127" s="9">
        <v>0</v>
      </c>
      <c r="E127" s="9">
        <v>0</v>
      </c>
      <c r="F127" s="9">
        <v>0</v>
      </c>
      <c r="G127" s="9">
        <v>158962.90309604336</v>
      </c>
      <c r="H127" s="9">
        <v>0</v>
      </c>
      <c r="I127" s="9">
        <v>3916.0177170657889</v>
      </c>
      <c r="J127" s="9">
        <v>7389977.8168716636</v>
      </c>
      <c r="K127" s="9">
        <v>7607600.0000000009</v>
      </c>
      <c r="L127" s="9">
        <f t="shared" si="136"/>
        <v>971394.1081118437</v>
      </c>
      <c r="M127" s="40">
        <v>863.48400000000004</v>
      </c>
      <c r="N127" s="40">
        <f t="shared" si="137"/>
        <v>887.13212400727605</v>
      </c>
      <c r="O127" s="27">
        <f t="shared" si="208"/>
        <v>34266.9320734258</v>
      </c>
      <c r="P127" s="27">
        <f t="shared" si="185"/>
        <v>3.5276034502651514</v>
      </c>
      <c r="Q127" s="19">
        <v>1960</v>
      </c>
      <c r="R127" s="7">
        <f t="shared" si="186"/>
        <v>3.5276034502651514</v>
      </c>
      <c r="S127" s="7">
        <f t="shared" si="187"/>
        <v>1.3235518976170642</v>
      </c>
      <c r="T127" s="7">
        <f t="shared" si="188"/>
        <v>0</v>
      </c>
      <c r="U127" s="7">
        <f t="shared" si="189"/>
        <v>0</v>
      </c>
      <c r="V127" s="7">
        <v>0</v>
      </c>
      <c r="W127" s="7"/>
      <c r="X127" s="7">
        <f t="shared" si="190"/>
        <v>2.1510606260971938</v>
      </c>
      <c r="Y127" s="7">
        <f t="shared" si="191"/>
        <v>0</v>
      </c>
      <c r="Z127" s="7">
        <f t="shared" si="192"/>
        <v>5.299092655089354E-2</v>
      </c>
      <c r="AA127" s="71">
        <f t="shared" si="139"/>
        <v>0</v>
      </c>
      <c r="AB127" s="16">
        <v>1960</v>
      </c>
      <c r="AC127" s="9">
        <f t="shared" si="209"/>
        <v>30321.159404892347</v>
      </c>
      <c r="AD127" s="9">
        <f t="shared" si="209"/>
        <v>24452.547907171247</v>
      </c>
      <c r="AE127" s="9">
        <f t="shared" si="209"/>
        <v>21518.242158310699</v>
      </c>
      <c r="AF127" s="9">
        <f t="shared" si="209"/>
        <v>12715.324911729049</v>
      </c>
      <c r="AG127" s="9">
        <f t="shared" si="209"/>
        <v>8802.9172465816482</v>
      </c>
      <c r="AH127" s="9">
        <f t="shared" si="210"/>
        <v>0</v>
      </c>
      <c r="AI127" s="9">
        <f t="shared" si="210"/>
        <v>0</v>
      </c>
      <c r="AJ127" s="9">
        <f t="shared" si="210"/>
        <v>0</v>
      </c>
      <c r="AK127" s="9">
        <f t="shared" si="210"/>
        <v>0</v>
      </c>
      <c r="AL127" s="9">
        <f t="shared" si="210"/>
        <v>0</v>
      </c>
      <c r="AM127" s="27">
        <f t="shared" si="211"/>
        <v>0</v>
      </c>
      <c r="AN127" s="27">
        <f t="shared" si="211"/>
        <v>0</v>
      </c>
      <c r="AO127" s="27">
        <f t="shared" si="211"/>
        <v>0</v>
      </c>
      <c r="AP127" s="27">
        <f t="shared" si="211"/>
        <v>0</v>
      </c>
      <c r="AQ127" s="27">
        <f t="shared" si="211"/>
        <v>0</v>
      </c>
      <c r="AR127" s="19">
        <v>1960</v>
      </c>
      <c r="AS127" s="27">
        <f t="shared" si="183"/>
        <v>36659.935631485147</v>
      </c>
      <c r="AT127" s="27">
        <f t="shared" si="183"/>
        <v>37888.81542882308</v>
      </c>
      <c r="AU127" s="27">
        <f t="shared" si="183"/>
        <v>34176.532789866542</v>
      </c>
      <c r="AV127" s="27">
        <f t="shared" si="183"/>
        <v>29954.891155734909</v>
      </c>
      <c r="AW127" s="27">
        <f t="shared" si="183"/>
        <v>20282.728090133693</v>
      </c>
      <c r="AX127" s="157">
        <f t="shared" si="143"/>
        <v>158962.90309604336</v>
      </c>
      <c r="AY127" s="27">
        <f t="shared" si="212"/>
        <v>0</v>
      </c>
      <c r="AZ127" s="27">
        <f t="shared" si="212"/>
        <v>0</v>
      </c>
      <c r="BA127" s="27">
        <f t="shared" si="212"/>
        <v>0</v>
      </c>
      <c r="BB127" s="27">
        <f t="shared" si="212"/>
        <v>0</v>
      </c>
      <c r="BC127" s="27">
        <f t="shared" si="212"/>
        <v>0</v>
      </c>
      <c r="BD127" s="27">
        <f t="shared" si="213"/>
        <v>458.91811626293986</v>
      </c>
      <c r="BE127" s="27">
        <f t="shared" si="213"/>
        <v>570.28966013629076</v>
      </c>
      <c r="BF127" s="27">
        <f t="shared" si="213"/>
        <v>569.54561677004824</v>
      </c>
      <c r="BG127" s="27">
        <f t="shared" si="213"/>
        <v>616.06790724878988</v>
      </c>
      <c r="BH127" s="27">
        <f t="shared" si="213"/>
        <v>1701.1964166477198</v>
      </c>
      <c r="BI127" s="4"/>
      <c r="BJ127" s="7">
        <f t="shared" si="193"/>
        <v>0.41030108826128991</v>
      </c>
      <c r="BK127" s="7">
        <f t="shared" si="194"/>
        <v>0.33088797440426604</v>
      </c>
      <c r="BL127" s="7">
        <f t="shared" si="195"/>
        <v>0.2911814174757541</v>
      </c>
      <c r="BM127" s="7">
        <f t="shared" si="196"/>
        <v>0.17206174669021834</v>
      </c>
      <c r="BN127" s="7">
        <f t="shared" si="197"/>
        <v>0.11911967078553576</v>
      </c>
      <c r="BO127" s="71">
        <f t="shared" si="146"/>
        <v>0</v>
      </c>
      <c r="BP127" s="7">
        <f t="shared" si="198"/>
        <v>0</v>
      </c>
      <c r="BQ127" s="7">
        <f t="shared" si="199"/>
        <v>0</v>
      </c>
      <c r="BR127" s="7">
        <f t="shared" si="200"/>
        <v>0</v>
      </c>
      <c r="BS127" s="7">
        <f t="shared" si="201"/>
        <v>0</v>
      </c>
      <c r="BT127" s="7">
        <f t="shared" si="202"/>
        <v>0</v>
      </c>
      <c r="BU127" s="7">
        <f t="shared" si="203"/>
        <v>0</v>
      </c>
      <c r="BV127" s="7">
        <f t="shared" si="204"/>
        <v>0</v>
      </c>
      <c r="BW127" s="7">
        <f t="shared" si="205"/>
        <v>0</v>
      </c>
      <c r="BX127" s="7">
        <f t="shared" si="206"/>
        <v>0</v>
      </c>
      <c r="BY127" s="7">
        <f t="shared" si="207"/>
        <v>0</v>
      </c>
      <c r="BZ127" s="180"/>
      <c r="CA127" s="7">
        <f t="shared" si="147"/>
        <v>0.49607639616710092</v>
      </c>
      <c r="CB127" s="7">
        <f t="shared" si="148"/>
        <v>0.51270540139269627</v>
      </c>
      <c r="CC127" s="7">
        <f t="shared" si="149"/>
        <v>0.4624713853922528</v>
      </c>
      <c r="CD127" s="7">
        <f t="shared" si="150"/>
        <v>0.40534480478881141</v>
      </c>
      <c r="CE127" s="7">
        <f t="shared" si="151"/>
        <v>0.27446263835633283</v>
      </c>
      <c r="CF127" s="71">
        <f t="shared" si="134"/>
        <v>0</v>
      </c>
      <c r="CG127" s="174">
        <f t="shared" si="152"/>
        <v>0</v>
      </c>
      <c r="CH127" s="174">
        <f t="shared" si="153"/>
        <v>0</v>
      </c>
      <c r="CI127" s="174">
        <f t="shared" si="154"/>
        <v>0</v>
      </c>
      <c r="CJ127" s="174">
        <f t="shared" si="155"/>
        <v>0</v>
      </c>
      <c r="CK127" s="174">
        <f t="shared" si="156"/>
        <v>0</v>
      </c>
      <c r="CL127" s="71">
        <f t="shared" si="157"/>
        <v>0</v>
      </c>
      <c r="CM127" s="7">
        <f t="shared" si="158"/>
        <v>6.2100066824992148E-3</v>
      </c>
      <c r="CN127" s="7">
        <f t="shared" si="159"/>
        <v>7.7170686336066252E-3</v>
      </c>
      <c r="CO127" s="7">
        <f t="shared" si="160"/>
        <v>7.7070003575619543E-3</v>
      </c>
      <c r="CP127" s="7">
        <f t="shared" si="161"/>
        <v>8.3365325649865703E-3</v>
      </c>
      <c r="CQ127" s="7">
        <f t="shared" si="162"/>
        <v>2.3020318312239166E-2</v>
      </c>
      <c r="CR127" s="71">
        <f t="shared" si="163"/>
        <v>0</v>
      </c>
      <c r="CS127" s="7">
        <f t="shared" si="164"/>
        <v>2.1510606260971943</v>
      </c>
      <c r="CT127" s="7">
        <f t="shared" si="165"/>
        <v>1.3235518976170642</v>
      </c>
      <c r="CU127" s="7">
        <f t="shared" si="184"/>
        <v>5.2990926550893533E-2</v>
      </c>
      <c r="CV127" s="93">
        <f t="shared" si="167"/>
        <v>0</v>
      </c>
      <c r="CW127" s="71">
        <f t="shared" si="168"/>
        <v>0</v>
      </c>
      <c r="CX127" s="16">
        <v>1960</v>
      </c>
      <c r="CY127" s="7">
        <f t="shared" si="169"/>
        <v>2.1510606260971943</v>
      </c>
      <c r="CZ127" s="7">
        <f t="shared" si="170"/>
        <v>3.4746125237142582</v>
      </c>
      <c r="DA127" s="7">
        <f t="shared" si="171"/>
        <v>3.5276034502651519</v>
      </c>
      <c r="DB127" s="92">
        <f t="shared" si="172"/>
        <v>3.5276034502651514</v>
      </c>
      <c r="DC127" s="93">
        <f t="shared" si="135"/>
        <v>0</v>
      </c>
      <c r="DD127" s="7">
        <f t="shared" si="173"/>
        <v>0.9125874911108901</v>
      </c>
      <c r="DE127" s="7">
        <f t="shared" si="174"/>
        <v>0.85131044443056891</v>
      </c>
      <c r="DF127" s="7">
        <f t="shared" si="175"/>
        <v>0.76135980322556895</v>
      </c>
      <c r="DG127" s="7">
        <f t="shared" si="176"/>
        <v>0.58574308404401632</v>
      </c>
      <c r="DH127" s="7">
        <f t="shared" si="177"/>
        <v>0.41660262745410775</v>
      </c>
      <c r="DI127" s="71">
        <f t="shared" si="178"/>
        <v>0</v>
      </c>
      <c r="DJ127" s="16">
        <v>1960</v>
      </c>
      <c r="DK127" s="23">
        <f t="shared" si="179"/>
        <v>0.54718232521487664</v>
      </c>
      <c r="DL127" s="23">
        <f t="shared" si="180"/>
        <v>0.83428691565645707</v>
      </c>
      <c r="DM127" s="23">
        <f t="shared" si="181"/>
        <v>0.59346944919314903</v>
      </c>
      <c r="DN127" s="23">
        <f t="shared" si="182"/>
        <v>0.93225839601622884</v>
      </c>
    </row>
    <row r="128" spans="1:118">
      <c r="A128" s="16">
        <v>1961</v>
      </c>
      <c r="B128" s="9">
        <v>325997.21560737671</v>
      </c>
      <c r="C128" s="9">
        <v>114385.95288085162</v>
      </c>
      <c r="D128" s="9">
        <v>0</v>
      </c>
      <c r="E128" s="9">
        <v>0</v>
      </c>
      <c r="F128" s="9">
        <v>0</v>
      </c>
      <c r="G128" s="9">
        <v>204653.50200873642</v>
      </c>
      <c r="H128" s="9">
        <v>0</v>
      </c>
      <c r="I128" s="9">
        <v>6957.7607177886202</v>
      </c>
      <c r="J128" s="9">
        <v>7743401.2348586638</v>
      </c>
      <c r="K128" s="9">
        <v>7793439.9999999991</v>
      </c>
      <c r="L128" s="9">
        <f t="shared" si="136"/>
        <v>993579.37378855352</v>
      </c>
      <c r="M128" s="40">
        <v>883.43</v>
      </c>
      <c r="N128" s="40">
        <f t="shared" si="137"/>
        <v>907.62438251519177</v>
      </c>
      <c r="O128" s="27">
        <f t="shared" si="208"/>
        <v>41829.694667229975</v>
      </c>
      <c r="P128" s="27">
        <f t="shared" si="185"/>
        <v>4.2100003050316808</v>
      </c>
      <c r="Q128" s="19">
        <v>1961</v>
      </c>
      <c r="R128" s="7">
        <f t="shared" si="186"/>
        <v>4.2100003050316808</v>
      </c>
      <c r="S128" s="7">
        <f t="shared" si="187"/>
        <v>1.4772055510428352</v>
      </c>
      <c r="T128" s="7">
        <f t="shared" si="188"/>
        <v>0</v>
      </c>
      <c r="U128" s="7">
        <f t="shared" si="189"/>
        <v>0</v>
      </c>
      <c r="V128" s="7">
        <v>0</v>
      </c>
      <c r="W128" s="7"/>
      <c r="X128" s="7">
        <f t="shared" si="190"/>
        <v>2.6429406897765109</v>
      </c>
      <c r="Y128" s="7">
        <f t="shared" si="191"/>
        <v>0</v>
      </c>
      <c r="Z128" s="7">
        <f t="shared" si="192"/>
        <v>8.9854064212334675E-2</v>
      </c>
      <c r="AA128" s="71">
        <f t="shared" si="139"/>
        <v>0</v>
      </c>
      <c r="AB128" s="16">
        <v>1961</v>
      </c>
      <c r="AC128" s="9">
        <f t="shared" si="209"/>
        <v>35459.645393063998</v>
      </c>
      <c r="AD128" s="9">
        <f t="shared" si="209"/>
        <v>28596.488220212905</v>
      </c>
      <c r="AE128" s="9">
        <f t="shared" si="209"/>
        <v>25164.909633787356</v>
      </c>
      <c r="AF128" s="9">
        <f t="shared" si="209"/>
        <v>14870.17387451071</v>
      </c>
      <c r="AG128" s="9">
        <f t="shared" si="209"/>
        <v>10294.735759276646</v>
      </c>
      <c r="AH128" s="9">
        <f t="shared" si="210"/>
        <v>0</v>
      </c>
      <c r="AI128" s="9">
        <f t="shared" si="210"/>
        <v>0</v>
      </c>
      <c r="AJ128" s="9">
        <f t="shared" si="210"/>
        <v>0</v>
      </c>
      <c r="AK128" s="9">
        <f t="shared" si="210"/>
        <v>0</v>
      </c>
      <c r="AL128" s="9">
        <f t="shared" si="210"/>
        <v>0</v>
      </c>
      <c r="AM128" s="27">
        <f t="shared" si="211"/>
        <v>0</v>
      </c>
      <c r="AN128" s="27">
        <f t="shared" si="211"/>
        <v>0</v>
      </c>
      <c r="AO128" s="27">
        <f t="shared" si="211"/>
        <v>0</v>
      </c>
      <c r="AP128" s="27">
        <f t="shared" si="211"/>
        <v>0</v>
      </c>
      <c r="AQ128" s="27">
        <f t="shared" si="211"/>
        <v>0</v>
      </c>
      <c r="AR128" s="19">
        <v>1961</v>
      </c>
      <c r="AS128" s="27">
        <f t="shared" ref="AS128:AW162" si="214">$G128*AS$5/100</f>
        <v>47197.075948376012</v>
      </c>
      <c r="AT128" s="27">
        <f t="shared" si="214"/>
        <v>48779.171828450897</v>
      </c>
      <c r="AU128" s="27">
        <f t="shared" si="214"/>
        <v>43999.870320289156</v>
      </c>
      <c r="AV128" s="27">
        <f t="shared" si="214"/>
        <v>38564.805108068402</v>
      </c>
      <c r="AW128" s="27">
        <f t="shared" si="214"/>
        <v>26112.578803551987</v>
      </c>
      <c r="AX128" s="157">
        <f t="shared" si="143"/>
        <v>204653.50200873645</v>
      </c>
      <c r="AY128" s="27">
        <f t="shared" si="212"/>
        <v>0</v>
      </c>
      <c r="AZ128" s="27">
        <f t="shared" si="212"/>
        <v>0</v>
      </c>
      <c r="BA128" s="27">
        <f t="shared" si="212"/>
        <v>0</v>
      </c>
      <c r="BB128" s="27">
        <f t="shared" si="212"/>
        <v>0</v>
      </c>
      <c r="BC128" s="27">
        <f t="shared" si="212"/>
        <v>0</v>
      </c>
      <c r="BD128" s="27">
        <f t="shared" si="213"/>
        <v>815.37997851764851</v>
      </c>
      <c r="BE128" s="27">
        <f t="shared" si="213"/>
        <v>1013.2586933315567</v>
      </c>
      <c r="BF128" s="27">
        <f t="shared" si="213"/>
        <v>1011.9367187951768</v>
      </c>
      <c r="BG128" s="27">
        <f t="shared" si="213"/>
        <v>1094.5949161225058</v>
      </c>
      <c r="BH128" s="27">
        <f t="shared" si="213"/>
        <v>3022.5904110217321</v>
      </c>
      <c r="BI128" s="4"/>
      <c r="BJ128" s="7">
        <f t="shared" si="193"/>
        <v>0.45793372082327882</v>
      </c>
      <c r="BK128" s="7">
        <f t="shared" si="194"/>
        <v>0.36930138776070881</v>
      </c>
      <c r="BL128" s="7">
        <f t="shared" si="195"/>
        <v>0.32498522122942375</v>
      </c>
      <c r="BM128" s="7">
        <f t="shared" si="196"/>
        <v>0.19203672163556856</v>
      </c>
      <c r="BN128" s="7">
        <f t="shared" si="197"/>
        <v>0.13294849959385516</v>
      </c>
      <c r="BO128" s="71">
        <f t="shared" si="146"/>
        <v>0</v>
      </c>
      <c r="BP128" s="7">
        <f t="shared" si="198"/>
        <v>0</v>
      </c>
      <c r="BQ128" s="7">
        <f t="shared" si="199"/>
        <v>0</v>
      </c>
      <c r="BR128" s="7">
        <f t="shared" si="200"/>
        <v>0</v>
      </c>
      <c r="BS128" s="7">
        <f t="shared" si="201"/>
        <v>0</v>
      </c>
      <c r="BT128" s="7">
        <f t="shared" si="202"/>
        <v>0</v>
      </c>
      <c r="BU128" s="7">
        <f t="shared" si="203"/>
        <v>0</v>
      </c>
      <c r="BV128" s="7">
        <f t="shared" si="204"/>
        <v>0</v>
      </c>
      <c r="BW128" s="7">
        <f t="shared" si="205"/>
        <v>0</v>
      </c>
      <c r="BX128" s="7">
        <f t="shared" si="206"/>
        <v>0</v>
      </c>
      <c r="BY128" s="7">
        <f t="shared" si="207"/>
        <v>0</v>
      </c>
      <c r="BZ128" s="180"/>
      <c r="CA128" s="7">
        <f t="shared" si="147"/>
        <v>0.60951350081031253</v>
      </c>
      <c r="CB128" s="7">
        <f t="shared" si="148"/>
        <v>0.62994503770333476</v>
      </c>
      <c r="CC128" s="7">
        <f t="shared" si="149"/>
        <v>0.56822407861565838</v>
      </c>
      <c r="CD128" s="7">
        <f t="shared" si="150"/>
        <v>0.49803444169288624</v>
      </c>
      <c r="CE128" s="7">
        <f t="shared" si="151"/>
        <v>0.33722363095431934</v>
      </c>
      <c r="CF128" s="71">
        <f t="shared" si="134"/>
        <v>0</v>
      </c>
      <c r="CG128" s="174">
        <f t="shared" si="152"/>
        <v>0</v>
      </c>
      <c r="CH128" s="174">
        <f t="shared" si="153"/>
        <v>0</v>
      </c>
      <c r="CI128" s="174">
        <f t="shared" si="154"/>
        <v>0</v>
      </c>
      <c r="CJ128" s="174">
        <f t="shared" si="155"/>
        <v>0</v>
      </c>
      <c r="CK128" s="174">
        <f t="shared" si="156"/>
        <v>0</v>
      </c>
      <c r="CL128" s="71">
        <f t="shared" si="157"/>
        <v>0</v>
      </c>
      <c r="CM128" s="7">
        <f t="shared" si="158"/>
        <v>1.0529997785043503E-2</v>
      </c>
      <c r="CN128" s="7">
        <f t="shared" si="159"/>
        <v>1.3085447371242299E-2</v>
      </c>
      <c r="CO128" s="7">
        <f t="shared" si="160"/>
        <v>1.3068375099041955E-2</v>
      </c>
      <c r="CP128" s="7">
        <f t="shared" si="161"/>
        <v>1.4135841381884492E-2</v>
      </c>
      <c r="CQ128" s="7">
        <f t="shared" si="162"/>
        <v>3.9034402575122425E-2</v>
      </c>
      <c r="CR128" s="71">
        <f t="shared" si="163"/>
        <v>0</v>
      </c>
      <c r="CS128" s="7">
        <f t="shared" si="164"/>
        <v>2.6429406897765113</v>
      </c>
      <c r="CT128" s="7">
        <f t="shared" si="165"/>
        <v>1.4772055510428352</v>
      </c>
      <c r="CU128" s="7">
        <f t="shared" si="184"/>
        <v>8.9854064212334675E-2</v>
      </c>
      <c r="CV128" s="93">
        <f t="shared" si="167"/>
        <v>0</v>
      </c>
      <c r="CW128" s="71">
        <f t="shared" si="168"/>
        <v>0</v>
      </c>
      <c r="CX128" s="16">
        <v>1961</v>
      </c>
      <c r="CY128" s="7">
        <f t="shared" si="169"/>
        <v>2.6429406897765113</v>
      </c>
      <c r="CZ128" s="7">
        <f t="shared" si="170"/>
        <v>4.1201462408193468</v>
      </c>
      <c r="DA128" s="7">
        <f t="shared" si="171"/>
        <v>4.2100003050316817</v>
      </c>
      <c r="DB128" s="92">
        <f t="shared" si="172"/>
        <v>4.2100003050316808</v>
      </c>
      <c r="DC128" s="93">
        <f t="shared" si="135"/>
        <v>0</v>
      </c>
      <c r="DD128" s="7">
        <f t="shared" si="173"/>
        <v>1.0779772194186348</v>
      </c>
      <c r="DE128" s="7">
        <f t="shared" si="174"/>
        <v>1.0123318728352859</v>
      </c>
      <c r="DF128" s="7">
        <f t="shared" si="175"/>
        <v>0.90627767494412403</v>
      </c>
      <c r="DG128" s="7">
        <f t="shared" si="176"/>
        <v>0.70420700471033937</v>
      </c>
      <c r="DH128" s="7">
        <f t="shared" si="177"/>
        <v>0.509206533123297</v>
      </c>
      <c r="DI128" s="71">
        <f t="shared" si="178"/>
        <v>0</v>
      </c>
      <c r="DJ128" s="16">
        <v>1961</v>
      </c>
      <c r="DK128" s="23">
        <f t="shared" si="179"/>
        <v>0.56186591284474907</v>
      </c>
      <c r="DL128" s="23">
        <f t="shared" si="180"/>
        <v>0.84072061878347459</v>
      </c>
      <c r="DM128" s="23">
        <f t="shared" si="181"/>
        <v>0.59346944919314892</v>
      </c>
      <c r="DN128" s="23">
        <f t="shared" si="182"/>
        <v>0.93225839601622884</v>
      </c>
    </row>
    <row r="129" spans="1:140">
      <c r="A129" s="16">
        <v>1962</v>
      </c>
      <c r="B129" s="9">
        <v>405836.23492462037</v>
      </c>
      <c r="C129" s="9">
        <v>147256.72295816641</v>
      </c>
      <c r="D129" s="9">
        <v>0</v>
      </c>
      <c r="E129" s="9">
        <v>0</v>
      </c>
      <c r="F129" s="9">
        <v>0</v>
      </c>
      <c r="G129" s="9">
        <v>243018.64884911265</v>
      </c>
      <c r="H129" s="9">
        <v>0</v>
      </c>
      <c r="I129" s="9">
        <v>15560.863117341283</v>
      </c>
      <c r="J129" s="9">
        <v>8110332.7897423496</v>
      </c>
      <c r="K129" s="9">
        <v>7986710</v>
      </c>
      <c r="L129" s="9">
        <f t="shared" si="136"/>
        <v>1015478.5624797131</v>
      </c>
      <c r="M129" s="40">
        <v>903.51</v>
      </c>
      <c r="N129" s="40">
        <f t="shared" si="137"/>
        <v>928.25431086368019</v>
      </c>
      <c r="O129" s="27">
        <f t="shared" si="208"/>
        <v>50813.944030097548</v>
      </c>
      <c r="P129" s="27">
        <f t="shared" si="185"/>
        <v>5.0039405958520851</v>
      </c>
      <c r="Q129" s="19">
        <v>1962</v>
      </c>
      <c r="R129" s="7">
        <f t="shared" si="186"/>
        <v>5.0039405958520851</v>
      </c>
      <c r="S129" s="7">
        <f t="shared" si="187"/>
        <v>1.8156680715298303</v>
      </c>
      <c r="T129" s="7">
        <f t="shared" si="188"/>
        <v>0</v>
      </c>
      <c r="U129" s="7">
        <f t="shared" si="189"/>
        <v>0</v>
      </c>
      <c r="V129" s="7">
        <v>0</v>
      </c>
      <c r="W129" s="7"/>
      <c r="X129" s="7">
        <f t="shared" si="190"/>
        <v>2.996407855870892</v>
      </c>
      <c r="Y129" s="7">
        <f t="shared" si="191"/>
        <v>0</v>
      </c>
      <c r="Z129" s="7">
        <f t="shared" si="192"/>
        <v>0.19186466845136232</v>
      </c>
      <c r="AA129" s="71">
        <f t="shared" si="139"/>
        <v>0</v>
      </c>
      <c r="AB129" s="16">
        <v>1962</v>
      </c>
      <c r="AC129" s="9">
        <f t="shared" si="209"/>
        <v>45649.584117031591</v>
      </c>
      <c r="AD129" s="9">
        <f t="shared" si="209"/>
        <v>36814.180739541604</v>
      </c>
      <c r="AE129" s="9">
        <f t="shared" si="209"/>
        <v>32396.47905079661</v>
      </c>
      <c r="AF129" s="9">
        <f t="shared" si="209"/>
        <v>19143.373984561633</v>
      </c>
      <c r="AG129" s="9">
        <f t="shared" si="209"/>
        <v>13253.105066234977</v>
      </c>
      <c r="AH129" s="9">
        <f t="shared" si="210"/>
        <v>0</v>
      </c>
      <c r="AI129" s="9">
        <f t="shared" si="210"/>
        <v>0</v>
      </c>
      <c r="AJ129" s="9">
        <f t="shared" si="210"/>
        <v>0</v>
      </c>
      <c r="AK129" s="9">
        <f t="shared" si="210"/>
        <v>0</v>
      </c>
      <c r="AL129" s="9">
        <f t="shared" si="210"/>
        <v>0</v>
      </c>
      <c r="AM129" s="27">
        <f t="shared" si="211"/>
        <v>0</v>
      </c>
      <c r="AN129" s="27">
        <f t="shared" si="211"/>
        <v>0</v>
      </c>
      <c r="AO129" s="27">
        <f t="shared" si="211"/>
        <v>0</v>
      </c>
      <c r="AP129" s="27">
        <f t="shared" si="211"/>
        <v>0</v>
      </c>
      <c r="AQ129" s="27">
        <f t="shared" si="211"/>
        <v>0</v>
      </c>
      <c r="AR129" s="19">
        <v>1962</v>
      </c>
      <c r="AS129" s="27">
        <f t="shared" si="214"/>
        <v>56044.824613427132</v>
      </c>
      <c r="AT129" s="27">
        <f t="shared" si="214"/>
        <v>57923.506382132626</v>
      </c>
      <c r="AU129" s="27">
        <f t="shared" si="214"/>
        <v>52248.258299124434</v>
      </c>
      <c r="AV129" s="27">
        <f t="shared" si="214"/>
        <v>45794.314480345725</v>
      </c>
      <c r="AW129" s="27">
        <f t="shared" si="214"/>
        <v>31007.745074082759</v>
      </c>
      <c r="AX129" s="157">
        <f t="shared" si="143"/>
        <v>243018.64884911265</v>
      </c>
      <c r="AY129" s="27">
        <f t="shared" si="212"/>
        <v>0</v>
      </c>
      <c r="AZ129" s="27">
        <f t="shared" si="212"/>
        <v>0</v>
      </c>
      <c r="BA129" s="27">
        <f t="shared" si="212"/>
        <v>0</v>
      </c>
      <c r="BB129" s="27">
        <f t="shared" si="212"/>
        <v>0</v>
      </c>
      <c r="BC129" s="27">
        <f t="shared" si="212"/>
        <v>0</v>
      </c>
      <c r="BD129" s="27">
        <f t="shared" si="213"/>
        <v>1823.5775487212252</v>
      </c>
      <c r="BE129" s="27">
        <f t="shared" si="213"/>
        <v>2266.128495778411</v>
      </c>
      <c r="BF129" s="27">
        <f t="shared" si="213"/>
        <v>2263.1719317861161</v>
      </c>
      <c r="BG129" s="27">
        <f t="shared" si="213"/>
        <v>2448.0349856201306</v>
      </c>
      <c r="BH129" s="27">
        <f t="shared" si="213"/>
        <v>6759.9501554353992</v>
      </c>
      <c r="BI129" s="4"/>
      <c r="BJ129" s="7">
        <f t="shared" si="193"/>
        <v>0.56285710217424745</v>
      </c>
      <c r="BK129" s="7">
        <f t="shared" si="194"/>
        <v>0.45391701788245759</v>
      </c>
      <c r="BL129" s="7">
        <f t="shared" si="195"/>
        <v>0.39944697573656268</v>
      </c>
      <c r="BM129" s="7">
        <f t="shared" si="196"/>
        <v>0.23603684929887794</v>
      </c>
      <c r="BN129" s="7">
        <f t="shared" si="197"/>
        <v>0.16341012643768474</v>
      </c>
      <c r="BO129" s="71">
        <f t="shared" si="146"/>
        <v>0</v>
      </c>
      <c r="BP129" s="7">
        <f t="shared" si="198"/>
        <v>0</v>
      </c>
      <c r="BQ129" s="7">
        <f t="shared" si="199"/>
        <v>0</v>
      </c>
      <c r="BR129" s="7">
        <f t="shared" si="200"/>
        <v>0</v>
      </c>
      <c r="BS129" s="7">
        <f t="shared" si="201"/>
        <v>0</v>
      </c>
      <c r="BT129" s="7">
        <f t="shared" si="202"/>
        <v>0</v>
      </c>
      <c r="BU129" s="7">
        <f t="shared" si="203"/>
        <v>0</v>
      </c>
      <c r="BV129" s="7">
        <f t="shared" si="204"/>
        <v>0</v>
      </c>
      <c r="BW129" s="7">
        <f t="shared" si="205"/>
        <v>0</v>
      </c>
      <c r="BX129" s="7">
        <f t="shared" si="206"/>
        <v>0</v>
      </c>
      <c r="BY129" s="7">
        <f t="shared" si="207"/>
        <v>0</v>
      </c>
      <c r="BZ129" s="180"/>
      <c r="CA129" s="7">
        <f t="shared" si="147"/>
        <v>0.69102990057708313</v>
      </c>
      <c r="CB129" s="7">
        <f t="shared" si="148"/>
        <v>0.71419395336517077</v>
      </c>
      <c r="CC129" s="7">
        <f t="shared" si="149"/>
        <v>0.64421842671124552</v>
      </c>
      <c r="CD129" s="7">
        <f t="shared" si="150"/>
        <v>0.56464162035699306</v>
      </c>
      <c r="CE129" s="7">
        <f t="shared" si="151"/>
        <v>0.38232395486039994</v>
      </c>
      <c r="CF129" s="71">
        <f t="shared" si="134"/>
        <v>0</v>
      </c>
      <c r="CG129" s="174">
        <f t="shared" si="152"/>
        <v>0</v>
      </c>
      <c r="CH129" s="174">
        <f t="shared" si="153"/>
        <v>0</v>
      </c>
      <c r="CI129" s="174">
        <f t="shared" si="154"/>
        <v>0</v>
      </c>
      <c r="CJ129" s="174">
        <f t="shared" si="155"/>
        <v>0</v>
      </c>
      <c r="CK129" s="174">
        <f t="shared" si="156"/>
        <v>0</v>
      </c>
      <c r="CL129" s="71">
        <f t="shared" si="157"/>
        <v>0</v>
      </c>
      <c r="CM129" s="7">
        <f t="shared" si="158"/>
        <v>2.2484620495815153E-2</v>
      </c>
      <c r="CN129" s="7">
        <f t="shared" si="159"/>
        <v>2.7941251666571892E-2</v>
      </c>
      <c r="CO129" s="7">
        <f t="shared" si="160"/>
        <v>2.7904797379566134E-2</v>
      </c>
      <c r="CP129" s="7">
        <f t="shared" si="161"/>
        <v>3.0184149640768317E-2</v>
      </c>
      <c r="CQ129" s="7">
        <f t="shared" si="162"/>
        <v>8.3349849268640808E-2</v>
      </c>
      <c r="CR129" s="71">
        <f t="shared" si="163"/>
        <v>0</v>
      </c>
      <c r="CS129" s="7">
        <f t="shared" si="164"/>
        <v>2.9964078558708929</v>
      </c>
      <c r="CT129" s="7">
        <f t="shared" si="165"/>
        <v>1.8156680715298306</v>
      </c>
      <c r="CU129" s="7">
        <f t="shared" si="184"/>
        <v>0.1918646684513623</v>
      </c>
      <c r="CV129" s="93">
        <f t="shared" si="167"/>
        <v>0</v>
      </c>
      <c r="CW129" s="71">
        <f t="shared" si="168"/>
        <v>0</v>
      </c>
      <c r="CX129" s="16">
        <v>1962</v>
      </c>
      <c r="CY129" s="7">
        <f t="shared" si="169"/>
        <v>2.9964078558708929</v>
      </c>
      <c r="CZ129" s="7">
        <f t="shared" si="170"/>
        <v>4.8120759274007234</v>
      </c>
      <c r="DA129" s="7">
        <f t="shared" si="171"/>
        <v>5.0039405958520859</v>
      </c>
      <c r="DB129" s="92">
        <f t="shared" si="172"/>
        <v>5.0039405958520851</v>
      </c>
      <c r="DC129" s="93">
        <f t="shared" si="135"/>
        <v>0</v>
      </c>
      <c r="DD129" s="7">
        <f t="shared" si="173"/>
        <v>1.2763716232471456</v>
      </c>
      <c r="DE129" s="7">
        <f t="shared" si="174"/>
        <v>1.1960522229142001</v>
      </c>
      <c r="DF129" s="7">
        <f t="shared" si="175"/>
        <v>1.0715701998273743</v>
      </c>
      <c r="DG129" s="7">
        <f t="shared" si="176"/>
        <v>0.83086261929663929</v>
      </c>
      <c r="DH129" s="7">
        <f t="shared" si="177"/>
        <v>0.62908393056672551</v>
      </c>
      <c r="DI129" s="71">
        <f t="shared" si="178"/>
        <v>0</v>
      </c>
      <c r="DJ129" s="16">
        <v>1962</v>
      </c>
      <c r="DK129" s="23">
        <f t="shared" si="179"/>
        <v>0.58706739947421871</v>
      </c>
      <c r="DL129" s="23">
        <f t="shared" si="180"/>
        <v>0.83954404838714025</v>
      </c>
      <c r="DM129" s="23">
        <f t="shared" si="181"/>
        <v>0.59346944919314903</v>
      </c>
      <c r="DN129" s="23">
        <f t="shared" si="182"/>
        <v>0.93225839601622873</v>
      </c>
    </row>
    <row r="130" spans="1:140">
      <c r="A130" s="16">
        <v>1963</v>
      </c>
      <c r="B130" s="9">
        <v>406380.43179785885</v>
      </c>
      <c r="C130" s="9">
        <v>153391.5953345453</v>
      </c>
      <c r="D130" s="9">
        <v>0</v>
      </c>
      <c r="E130" s="9">
        <v>0</v>
      </c>
      <c r="F130" s="9">
        <v>0</v>
      </c>
      <c r="G130" s="9">
        <v>240409.43572701723</v>
      </c>
      <c r="H130" s="9">
        <v>0</v>
      </c>
      <c r="I130" s="9">
        <v>12579.400736296198</v>
      </c>
      <c r="J130" s="9">
        <v>8623405.0069586132</v>
      </c>
      <c r="K130" s="9">
        <v>8183524</v>
      </c>
      <c r="L130" s="9">
        <f t="shared" si="136"/>
        <v>1053752.027483345</v>
      </c>
      <c r="M130" s="40">
        <v>937.99900000000002</v>
      </c>
      <c r="N130" s="40">
        <f t="shared" si="137"/>
        <v>963.68785662120081</v>
      </c>
      <c r="O130" s="27">
        <f t="shared" si="208"/>
        <v>49658.366224362369</v>
      </c>
      <c r="P130" s="27">
        <f t="shared" si="185"/>
        <v>4.7125286527761618</v>
      </c>
      <c r="Q130" s="19">
        <v>1963</v>
      </c>
      <c r="R130" s="7">
        <f t="shared" si="186"/>
        <v>4.7125286527761618</v>
      </c>
      <c r="S130" s="7">
        <f t="shared" si="187"/>
        <v>1.7787822236200981</v>
      </c>
      <c r="T130" s="7">
        <f t="shared" si="188"/>
        <v>0</v>
      </c>
      <c r="U130" s="7">
        <f t="shared" si="189"/>
        <v>0</v>
      </c>
      <c r="V130" s="7">
        <v>0</v>
      </c>
      <c r="W130" s="7"/>
      <c r="X130" s="7">
        <f t="shared" si="190"/>
        <v>2.7878713284719905</v>
      </c>
      <c r="Y130" s="7">
        <f t="shared" si="191"/>
        <v>0</v>
      </c>
      <c r="Z130" s="7">
        <f t="shared" si="192"/>
        <v>0.14587510068407217</v>
      </c>
      <c r="AA130" s="71">
        <f t="shared" si="139"/>
        <v>0</v>
      </c>
      <c r="AB130" s="16">
        <v>1963</v>
      </c>
      <c r="AC130" s="9">
        <f t="shared" si="209"/>
        <v>47551.39455370904</v>
      </c>
      <c r="AD130" s="9">
        <f t="shared" si="209"/>
        <v>38347.898833636325</v>
      </c>
      <c r="AE130" s="9">
        <f t="shared" si="209"/>
        <v>33746.150973599964</v>
      </c>
      <c r="AF130" s="9">
        <f t="shared" si="209"/>
        <v>19940.907393490888</v>
      </c>
      <c r="AG130" s="9">
        <f t="shared" si="209"/>
        <v>13805.243580109076</v>
      </c>
      <c r="AH130" s="9">
        <f t="shared" si="210"/>
        <v>0</v>
      </c>
      <c r="AI130" s="9">
        <f t="shared" si="210"/>
        <v>0</v>
      </c>
      <c r="AJ130" s="9">
        <f t="shared" si="210"/>
        <v>0</v>
      </c>
      <c r="AK130" s="9">
        <f t="shared" si="210"/>
        <v>0</v>
      </c>
      <c r="AL130" s="9">
        <f t="shared" si="210"/>
        <v>0</v>
      </c>
      <c r="AM130" s="27">
        <f t="shared" si="211"/>
        <v>0</v>
      </c>
      <c r="AN130" s="27">
        <f t="shared" si="211"/>
        <v>0</v>
      </c>
      <c r="AO130" s="27">
        <f t="shared" si="211"/>
        <v>0</v>
      </c>
      <c r="AP130" s="27">
        <f t="shared" si="211"/>
        <v>0</v>
      </c>
      <c r="AQ130" s="27">
        <f t="shared" si="211"/>
        <v>0</v>
      </c>
      <c r="AR130" s="19">
        <v>1963</v>
      </c>
      <c r="AS130" s="27">
        <f t="shared" si="214"/>
        <v>55443.089345374981</v>
      </c>
      <c r="AT130" s="27">
        <f t="shared" si="214"/>
        <v>57301.600311772258</v>
      </c>
      <c r="AU130" s="27">
        <f t="shared" si="214"/>
        <v>51687.285543303748</v>
      </c>
      <c r="AV130" s="27">
        <f t="shared" si="214"/>
        <v>45302.635644892762</v>
      </c>
      <c r="AW130" s="27">
        <f t="shared" si="214"/>
        <v>30674.824881673492</v>
      </c>
      <c r="AX130" s="157">
        <f t="shared" si="143"/>
        <v>240409.43572701723</v>
      </c>
      <c r="AY130" s="27">
        <f t="shared" si="212"/>
        <v>0</v>
      </c>
      <c r="AZ130" s="27">
        <f t="shared" si="212"/>
        <v>0</v>
      </c>
      <c r="BA130" s="27">
        <f t="shared" si="212"/>
        <v>0</v>
      </c>
      <c r="BB130" s="27">
        <f t="shared" si="212"/>
        <v>0</v>
      </c>
      <c r="BC130" s="27">
        <f t="shared" si="212"/>
        <v>0</v>
      </c>
      <c r="BD130" s="27">
        <f t="shared" si="213"/>
        <v>1474.1799722865514</v>
      </c>
      <c r="BE130" s="27">
        <f t="shared" si="213"/>
        <v>1831.9381292268154</v>
      </c>
      <c r="BF130" s="27">
        <f t="shared" si="213"/>
        <v>1829.5480430869191</v>
      </c>
      <c r="BG130" s="27">
        <f t="shared" si="213"/>
        <v>1978.9913238341178</v>
      </c>
      <c r="BH130" s="27">
        <f t="shared" si="213"/>
        <v>5464.7432678617934</v>
      </c>
      <c r="BI130" s="4"/>
      <c r="BJ130" s="7">
        <f t="shared" si="193"/>
        <v>0.55142248932223037</v>
      </c>
      <c r="BK130" s="7">
        <f t="shared" si="194"/>
        <v>0.44469555590502452</v>
      </c>
      <c r="BL130" s="7">
        <f t="shared" si="195"/>
        <v>0.39133208919642154</v>
      </c>
      <c r="BM130" s="7">
        <f t="shared" si="196"/>
        <v>0.23124168907061277</v>
      </c>
      <c r="BN130" s="7">
        <f t="shared" si="197"/>
        <v>0.16009040012580883</v>
      </c>
      <c r="BO130" s="71">
        <f t="shared" si="146"/>
        <v>0</v>
      </c>
      <c r="BP130" s="7">
        <f t="shared" si="198"/>
        <v>0</v>
      </c>
      <c r="BQ130" s="7">
        <f t="shared" si="199"/>
        <v>0</v>
      </c>
      <c r="BR130" s="7">
        <f t="shared" si="200"/>
        <v>0</v>
      </c>
      <c r="BS130" s="7">
        <f t="shared" si="201"/>
        <v>0</v>
      </c>
      <c r="BT130" s="7">
        <f t="shared" si="202"/>
        <v>0</v>
      </c>
      <c r="BU130" s="7">
        <f t="shared" si="203"/>
        <v>0</v>
      </c>
      <c r="BV130" s="7">
        <f t="shared" si="204"/>
        <v>0</v>
      </c>
      <c r="BW130" s="7">
        <f t="shared" si="205"/>
        <v>0</v>
      </c>
      <c r="BX130" s="7">
        <f t="shared" si="206"/>
        <v>0</v>
      </c>
      <c r="BY130" s="7">
        <f t="shared" si="207"/>
        <v>0</v>
      </c>
      <c r="BZ130" s="180"/>
      <c r="CA130" s="7">
        <f t="shared" si="147"/>
        <v>0.64293732348921873</v>
      </c>
      <c r="CB130" s="7">
        <f t="shared" si="148"/>
        <v>0.66448926225235871</v>
      </c>
      <c r="CC130" s="7">
        <f t="shared" si="149"/>
        <v>0.59938371793502632</v>
      </c>
      <c r="CD130" s="7">
        <f t="shared" si="150"/>
        <v>0.52534509985714495</v>
      </c>
      <c r="CE130" s="7">
        <f t="shared" si="151"/>
        <v>0.35571592493824189</v>
      </c>
      <c r="CF130" s="71">
        <f t="shared" si="134"/>
        <v>0</v>
      </c>
      <c r="CG130" s="174">
        <f t="shared" si="152"/>
        <v>0</v>
      </c>
      <c r="CH130" s="174">
        <f t="shared" si="153"/>
        <v>0</v>
      </c>
      <c r="CI130" s="174">
        <f t="shared" si="154"/>
        <v>0</v>
      </c>
      <c r="CJ130" s="174">
        <f t="shared" si="155"/>
        <v>0</v>
      </c>
      <c r="CK130" s="174">
        <f t="shared" si="156"/>
        <v>0</v>
      </c>
      <c r="CL130" s="71">
        <f t="shared" si="157"/>
        <v>0</v>
      </c>
      <c r="CM130" s="7">
        <f t="shared" si="158"/>
        <v>1.7095103049166418E-2</v>
      </c>
      <c r="CN130" s="7">
        <f t="shared" si="159"/>
        <v>2.1243790912621432E-2</v>
      </c>
      <c r="CO130" s="7">
        <f t="shared" si="160"/>
        <v>2.1216074643491456E-2</v>
      </c>
      <c r="CP130" s="7">
        <f t="shared" si="161"/>
        <v>2.2949070839618235E-2</v>
      </c>
      <c r="CQ130" s="7">
        <f t="shared" si="162"/>
        <v>6.3371061239174617E-2</v>
      </c>
      <c r="CR130" s="71">
        <f t="shared" si="163"/>
        <v>0</v>
      </c>
      <c r="CS130" s="7">
        <f t="shared" si="164"/>
        <v>2.7878713284719905</v>
      </c>
      <c r="CT130" s="7">
        <f t="shared" si="165"/>
        <v>1.7787822236200981</v>
      </c>
      <c r="CU130" s="7">
        <f t="shared" si="184"/>
        <v>0.14587510068407217</v>
      </c>
      <c r="CV130" s="93">
        <f t="shared" si="167"/>
        <v>0</v>
      </c>
      <c r="CW130" s="71">
        <f t="shared" si="168"/>
        <v>0</v>
      </c>
      <c r="CX130" s="16">
        <v>1963</v>
      </c>
      <c r="CY130" s="7">
        <f t="shared" si="169"/>
        <v>2.7878713284719905</v>
      </c>
      <c r="CZ130" s="7">
        <f t="shared" si="170"/>
        <v>4.5666535520920881</v>
      </c>
      <c r="DA130" s="7">
        <f t="shared" si="171"/>
        <v>4.7125286527761601</v>
      </c>
      <c r="DB130" s="92">
        <f t="shared" si="172"/>
        <v>4.7125286527761618</v>
      </c>
      <c r="DC130" s="93">
        <f t="shared" si="135"/>
        <v>0</v>
      </c>
      <c r="DD130" s="7">
        <f t="shared" si="173"/>
        <v>1.2114549158606156</v>
      </c>
      <c r="DE130" s="7">
        <f t="shared" si="174"/>
        <v>1.1304286090700046</v>
      </c>
      <c r="DF130" s="7">
        <f t="shared" si="175"/>
        <v>1.0119318817749394</v>
      </c>
      <c r="DG130" s="7">
        <f t="shared" si="176"/>
        <v>0.77953585976737605</v>
      </c>
      <c r="DH130" s="7">
        <f t="shared" si="177"/>
        <v>0.57917738630322535</v>
      </c>
      <c r="DI130" s="71">
        <f t="shared" si="178"/>
        <v>0</v>
      </c>
      <c r="DJ130" s="16">
        <v>1963</v>
      </c>
      <c r="DK130" s="23">
        <f t="shared" si="179"/>
        <v>0.5723481953027727</v>
      </c>
      <c r="DL130" s="23">
        <f t="shared" si="180"/>
        <v>0.83530296383837332</v>
      </c>
      <c r="DM130" s="23">
        <f t="shared" si="181"/>
        <v>0.59346944919314903</v>
      </c>
      <c r="DN130" s="23">
        <f t="shared" si="182"/>
        <v>0.93225839601622884</v>
      </c>
    </row>
    <row r="131" spans="1:140">
      <c r="A131" s="16">
        <v>1964</v>
      </c>
      <c r="B131" s="9">
        <v>421383.49195129145</v>
      </c>
      <c r="C131" s="9">
        <v>152379.045706782</v>
      </c>
      <c r="D131" s="9">
        <v>0</v>
      </c>
      <c r="E131" s="9">
        <v>0</v>
      </c>
      <c r="F131" s="9">
        <v>0</v>
      </c>
      <c r="G131" s="9">
        <v>261802.57623341575</v>
      </c>
      <c r="H131" s="9">
        <v>0</v>
      </c>
      <c r="I131" s="9">
        <v>7201.8700110936479</v>
      </c>
      <c r="J131" s="9">
        <v>8815283.7468536552</v>
      </c>
      <c r="K131" s="9">
        <v>8379997.9999999991</v>
      </c>
      <c r="L131" s="9">
        <f t="shared" si="136"/>
        <v>1051943.4189427795</v>
      </c>
      <c r="M131" s="40">
        <v>936.20600000000002</v>
      </c>
      <c r="N131" s="40">
        <f t="shared" si="137"/>
        <v>961.84575196339006</v>
      </c>
      <c r="O131" s="27">
        <f t="shared" si="208"/>
        <v>50284.438248230072</v>
      </c>
      <c r="P131" s="27">
        <f t="shared" si="185"/>
        <v>4.7801466640446071</v>
      </c>
      <c r="Q131" s="19">
        <v>1964</v>
      </c>
      <c r="R131" s="7">
        <f t="shared" si="186"/>
        <v>4.7801466640446071</v>
      </c>
      <c r="S131" s="7">
        <f t="shared" si="187"/>
        <v>1.7285778890687327</v>
      </c>
      <c r="T131" s="7">
        <f t="shared" si="188"/>
        <v>0</v>
      </c>
      <c r="U131" s="7">
        <f t="shared" si="189"/>
        <v>0</v>
      </c>
      <c r="V131" s="7">
        <v>0</v>
      </c>
      <c r="W131" s="7"/>
      <c r="X131" s="7">
        <f t="shared" si="190"/>
        <v>2.9698712344552511</v>
      </c>
      <c r="Y131" s="7">
        <f t="shared" si="191"/>
        <v>0</v>
      </c>
      <c r="Z131" s="7">
        <f t="shared" si="192"/>
        <v>8.1697540520622877E-2</v>
      </c>
      <c r="AA131" s="71">
        <f t="shared" si="139"/>
        <v>0</v>
      </c>
      <c r="AB131" s="16">
        <v>1964</v>
      </c>
      <c r="AC131" s="9">
        <f t="shared" si="209"/>
        <v>47237.504169102416</v>
      </c>
      <c r="AD131" s="9">
        <f t="shared" si="209"/>
        <v>38094.761426695499</v>
      </c>
      <c r="AE131" s="9">
        <f t="shared" si="209"/>
        <v>33523.39005549204</v>
      </c>
      <c r="AF131" s="9">
        <f t="shared" si="209"/>
        <v>19809.27594188166</v>
      </c>
      <c r="AG131" s="9">
        <f t="shared" si="209"/>
        <v>13714.11411361038</v>
      </c>
      <c r="AH131" s="9">
        <f t="shared" si="210"/>
        <v>0</v>
      </c>
      <c r="AI131" s="9">
        <f t="shared" si="210"/>
        <v>0</v>
      </c>
      <c r="AJ131" s="9">
        <f t="shared" si="210"/>
        <v>0</v>
      </c>
      <c r="AK131" s="9">
        <f t="shared" si="210"/>
        <v>0</v>
      </c>
      <c r="AL131" s="9">
        <f t="shared" si="210"/>
        <v>0</v>
      </c>
      <c r="AM131" s="27">
        <f t="shared" si="211"/>
        <v>0</v>
      </c>
      <c r="AN131" s="27">
        <f t="shared" si="211"/>
        <v>0</v>
      </c>
      <c r="AO131" s="27">
        <f t="shared" si="211"/>
        <v>0</v>
      </c>
      <c r="AP131" s="27">
        <f t="shared" si="211"/>
        <v>0</v>
      </c>
      <c r="AQ131" s="27">
        <f t="shared" si="211"/>
        <v>0</v>
      </c>
      <c r="AR131" s="19">
        <v>1964</v>
      </c>
      <c r="AS131" s="27">
        <f t="shared" si="214"/>
        <v>60376.763420552386</v>
      </c>
      <c r="AT131" s="27">
        <f t="shared" si="214"/>
        <v>62400.656357572341</v>
      </c>
      <c r="AU131" s="27">
        <f t="shared" si="214"/>
        <v>56286.744623095496</v>
      </c>
      <c r="AV131" s="27">
        <f t="shared" si="214"/>
        <v>49333.948503851629</v>
      </c>
      <c r="AW131" s="27">
        <f t="shared" si="214"/>
        <v>33404.463328343925</v>
      </c>
      <c r="AX131" s="157">
        <f t="shared" si="143"/>
        <v>261802.57623341578</v>
      </c>
      <c r="AY131" s="27">
        <f t="shared" si="212"/>
        <v>0</v>
      </c>
      <c r="AZ131" s="27">
        <f t="shared" si="212"/>
        <v>0</v>
      </c>
      <c r="BA131" s="27">
        <f t="shared" si="212"/>
        <v>0</v>
      </c>
      <c r="BB131" s="27">
        <f t="shared" si="212"/>
        <v>0</v>
      </c>
      <c r="BC131" s="27">
        <f t="shared" si="212"/>
        <v>0</v>
      </c>
      <c r="BD131" s="27">
        <f t="shared" si="213"/>
        <v>843.98714660006476</v>
      </c>
      <c r="BE131" s="27">
        <f t="shared" si="213"/>
        <v>1048.8083297155679</v>
      </c>
      <c r="BF131" s="27">
        <f t="shared" si="213"/>
        <v>1047.43997441346</v>
      </c>
      <c r="BG131" s="27">
        <f t="shared" si="213"/>
        <v>1132.9981901452527</v>
      </c>
      <c r="BH131" s="27">
        <f t="shared" si="213"/>
        <v>3128.6363702193021</v>
      </c>
      <c r="BI131" s="4"/>
      <c r="BJ131" s="7">
        <f t="shared" si="193"/>
        <v>0.5358591456113071</v>
      </c>
      <c r="BK131" s="7">
        <f t="shared" si="194"/>
        <v>0.43214447226718317</v>
      </c>
      <c r="BL131" s="7">
        <f t="shared" si="195"/>
        <v>0.38028713559512123</v>
      </c>
      <c r="BM131" s="7">
        <f t="shared" si="196"/>
        <v>0.22471512557893525</v>
      </c>
      <c r="BN131" s="7">
        <f t="shared" si="197"/>
        <v>0.15557201001618595</v>
      </c>
      <c r="BO131" s="71">
        <f t="shared" si="146"/>
        <v>0</v>
      </c>
      <c r="BP131" s="7">
        <f t="shared" si="198"/>
        <v>0</v>
      </c>
      <c r="BQ131" s="7">
        <f t="shared" si="199"/>
        <v>0</v>
      </c>
      <c r="BR131" s="7">
        <f t="shared" si="200"/>
        <v>0</v>
      </c>
      <c r="BS131" s="7">
        <f t="shared" si="201"/>
        <v>0</v>
      </c>
      <c r="BT131" s="7">
        <f t="shared" si="202"/>
        <v>0</v>
      </c>
      <c r="BU131" s="7">
        <f t="shared" si="203"/>
        <v>0</v>
      </c>
      <c r="BV131" s="7">
        <f t="shared" si="204"/>
        <v>0</v>
      </c>
      <c r="BW131" s="7">
        <f t="shared" si="205"/>
        <v>0</v>
      </c>
      <c r="BX131" s="7">
        <f t="shared" si="206"/>
        <v>0</v>
      </c>
      <c r="BY131" s="7">
        <f t="shared" si="207"/>
        <v>0</v>
      </c>
      <c r="BZ131" s="180"/>
      <c r="CA131" s="7">
        <f t="shared" si="147"/>
        <v>0.68491003981694887</v>
      </c>
      <c r="CB131" s="7">
        <f t="shared" si="148"/>
        <v>0.70786894840275949</v>
      </c>
      <c r="CC131" s="7">
        <f t="shared" si="149"/>
        <v>0.63851313513516028</v>
      </c>
      <c r="CD131" s="7">
        <f t="shared" si="150"/>
        <v>0.55964107248912853</v>
      </c>
      <c r="CE131" s="7">
        <f t="shared" si="151"/>
        <v>0.37893803861125425</v>
      </c>
      <c r="CF131" s="71">
        <f t="shared" si="134"/>
        <v>0</v>
      </c>
      <c r="CG131" s="174">
        <f t="shared" si="152"/>
        <v>0</v>
      </c>
      <c r="CH131" s="174">
        <f t="shared" si="153"/>
        <v>0</v>
      </c>
      <c r="CI131" s="174">
        <f t="shared" si="154"/>
        <v>0</v>
      </c>
      <c r="CJ131" s="174">
        <f t="shared" si="155"/>
        <v>0</v>
      </c>
      <c r="CK131" s="174">
        <f t="shared" si="156"/>
        <v>0</v>
      </c>
      <c r="CL131" s="71">
        <f t="shared" si="157"/>
        <v>0</v>
      </c>
      <c r="CM131" s="7">
        <f t="shared" si="158"/>
        <v>9.5741347736117977E-3</v>
      </c>
      <c r="CN131" s="7">
        <f t="shared" si="159"/>
        <v>1.1897612826018309E-2</v>
      </c>
      <c r="CO131" s="7">
        <f t="shared" si="160"/>
        <v>1.1882090293319389E-2</v>
      </c>
      <c r="CP131" s="7">
        <f t="shared" si="161"/>
        <v>1.2852657074704392E-2</v>
      </c>
      <c r="CQ131" s="7">
        <f t="shared" si="162"/>
        <v>3.5491045552968982E-2</v>
      </c>
      <c r="CR131" s="71">
        <f t="shared" si="163"/>
        <v>0</v>
      </c>
      <c r="CS131" s="7">
        <f t="shared" si="164"/>
        <v>2.9698712344552516</v>
      </c>
      <c r="CT131" s="7">
        <f t="shared" si="165"/>
        <v>1.7285778890687327</v>
      </c>
      <c r="CU131" s="7">
        <f t="shared" si="184"/>
        <v>8.1697540520622863E-2</v>
      </c>
      <c r="CV131" s="93">
        <f t="shared" si="167"/>
        <v>0</v>
      </c>
      <c r="CW131" s="71">
        <f t="shared" si="168"/>
        <v>0</v>
      </c>
      <c r="CX131" s="16">
        <v>1964</v>
      </c>
      <c r="CY131" s="7">
        <f t="shared" si="169"/>
        <v>2.9698712344552516</v>
      </c>
      <c r="CZ131" s="7">
        <f t="shared" si="170"/>
        <v>4.698449123523984</v>
      </c>
      <c r="DA131" s="7">
        <f t="shared" si="171"/>
        <v>4.7801466640446071</v>
      </c>
      <c r="DB131" s="92">
        <f t="shared" si="172"/>
        <v>4.7801466640446071</v>
      </c>
      <c r="DC131" s="93">
        <f t="shared" si="135"/>
        <v>0</v>
      </c>
      <c r="DD131" s="7">
        <f t="shared" si="173"/>
        <v>1.2303433202018679</v>
      </c>
      <c r="DE131" s="7">
        <f t="shared" si="174"/>
        <v>1.1519110334959608</v>
      </c>
      <c r="DF131" s="7">
        <f t="shared" si="175"/>
        <v>1.0306823610236009</v>
      </c>
      <c r="DG131" s="7">
        <f t="shared" si="176"/>
        <v>0.79720885514276818</v>
      </c>
      <c r="DH131" s="7">
        <f t="shared" si="177"/>
        <v>0.57000109418040923</v>
      </c>
      <c r="DI131" s="71">
        <f t="shared" si="178"/>
        <v>0</v>
      </c>
      <c r="DJ131" s="16">
        <v>1964</v>
      </c>
      <c r="DK131" s="23">
        <f t="shared" si="179"/>
        <v>0.55303274387496493</v>
      </c>
      <c r="DL131" s="23">
        <f t="shared" si="180"/>
        <v>0.83771931305685654</v>
      </c>
      <c r="DM131" s="23">
        <f t="shared" si="181"/>
        <v>0.59346944919314892</v>
      </c>
      <c r="DN131" s="23">
        <f t="shared" si="182"/>
        <v>0.93225839601622895</v>
      </c>
    </row>
    <row r="132" spans="1:140" ht="16" thickBot="1">
      <c r="A132" s="16">
        <v>1965</v>
      </c>
      <c r="B132" s="9">
        <v>464153.82488710334</v>
      </c>
      <c r="C132" s="9">
        <v>170194.1787466876</v>
      </c>
      <c r="D132" s="9">
        <v>0</v>
      </c>
      <c r="E132" s="9">
        <v>0</v>
      </c>
      <c r="F132" s="9">
        <v>0</v>
      </c>
      <c r="G132" s="9">
        <v>286467.13345702755</v>
      </c>
      <c r="H132" s="9">
        <v>0</v>
      </c>
      <c r="I132" s="9">
        <v>7492.5126833881714</v>
      </c>
      <c r="J132" s="9">
        <v>8886537.1941098627</v>
      </c>
      <c r="K132" s="9">
        <v>8572246.9999999981</v>
      </c>
      <c r="L132" s="9">
        <f t="shared" si="136"/>
        <v>1036663.6885416234</v>
      </c>
      <c r="M132" s="40">
        <v>921.55200000000002</v>
      </c>
      <c r="N132" s="40">
        <f t="shared" si="137"/>
        <v>946.7904247712213</v>
      </c>
      <c r="O132" s="27">
        <f t="shared" si="208"/>
        <v>54146.109519138146</v>
      </c>
      <c r="P132" s="27">
        <f t="shared" si="185"/>
        <v>5.2231123861694053</v>
      </c>
      <c r="Q132" s="19">
        <v>1965</v>
      </c>
      <c r="R132" s="7">
        <f t="shared" si="186"/>
        <v>5.2231123861694053</v>
      </c>
      <c r="S132" s="7">
        <f t="shared" si="187"/>
        <v>1.9151912047303981</v>
      </c>
      <c r="T132" s="7">
        <f t="shared" si="188"/>
        <v>0</v>
      </c>
      <c r="U132" s="7">
        <f t="shared" si="189"/>
        <v>0</v>
      </c>
      <c r="V132" s="7">
        <v>0</v>
      </c>
      <c r="W132" s="7"/>
      <c r="X132" s="7">
        <f t="shared" si="190"/>
        <v>3.2236081074065894</v>
      </c>
      <c r="Y132" s="7">
        <f t="shared" si="191"/>
        <v>0</v>
      </c>
      <c r="Z132" s="7">
        <f t="shared" si="192"/>
        <v>8.431307403241757E-2</v>
      </c>
      <c r="AA132" s="71">
        <f t="shared" si="139"/>
        <v>0</v>
      </c>
      <c r="AB132" s="16">
        <v>1965</v>
      </c>
      <c r="AC132" s="9">
        <f t="shared" si="209"/>
        <v>52760.195411473156</v>
      </c>
      <c r="AD132" s="9">
        <f t="shared" si="209"/>
        <v>42548.544686671899</v>
      </c>
      <c r="AE132" s="9">
        <f t="shared" si="209"/>
        <v>37442.719324271275</v>
      </c>
      <c r="AF132" s="9">
        <f t="shared" si="209"/>
        <v>22125.24323706939</v>
      </c>
      <c r="AG132" s="9">
        <f t="shared" si="209"/>
        <v>15317.476087201883</v>
      </c>
      <c r="AH132" s="9">
        <f t="shared" si="210"/>
        <v>0</v>
      </c>
      <c r="AI132" s="9">
        <f t="shared" si="210"/>
        <v>0</v>
      </c>
      <c r="AJ132" s="9">
        <f t="shared" si="210"/>
        <v>0</v>
      </c>
      <c r="AK132" s="9">
        <f t="shared" si="210"/>
        <v>0</v>
      </c>
      <c r="AL132" s="9">
        <f t="shared" si="210"/>
        <v>0</v>
      </c>
      <c r="AM132" s="27">
        <f t="shared" si="211"/>
        <v>0</v>
      </c>
      <c r="AN132" s="27">
        <f t="shared" si="211"/>
        <v>0</v>
      </c>
      <c r="AO132" s="27">
        <f t="shared" si="211"/>
        <v>0</v>
      </c>
      <c r="AP132" s="27">
        <f t="shared" si="211"/>
        <v>0</v>
      </c>
      <c r="AQ132" s="27">
        <f t="shared" si="211"/>
        <v>0</v>
      </c>
      <c r="AR132" s="19">
        <v>1965</v>
      </c>
      <c r="AS132" s="27">
        <f t="shared" si="214"/>
        <v>66064.889785798659</v>
      </c>
      <c r="AT132" s="27">
        <f t="shared" si="214"/>
        <v>68279.45473177197</v>
      </c>
      <c r="AU132" s="27">
        <f t="shared" si="214"/>
        <v>61589.548184697589</v>
      </c>
      <c r="AV132" s="27">
        <f t="shared" si="214"/>
        <v>53981.725517531981</v>
      </c>
      <c r="AW132" s="27">
        <f t="shared" si="214"/>
        <v>36551.515237227388</v>
      </c>
      <c r="AX132" s="157">
        <f t="shared" si="143"/>
        <v>286467.13345702755</v>
      </c>
      <c r="AY132" s="27">
        <f t="shared" si="212"/>
        <v>0</v>
      </c>
      <c r="AZ132" s="27">
        <f t="shared" si="212"/>
        <v>0</v>
      </c>
      <c r="BA132" s="27">
        <f t="shared" si="212"/>
        <v>0</v>
      </c>
      <c r="BB132" s="27">
        <f t="shared" si="212"/>
        <v>0</v>
      </c>
      <c r="BC132" s="27">
        <f t="shared" si="212"/>
        <v>0</v>
      </c>
      <c r="BD132" s="27">
        <f t="shared" si="213"/>
        <v>878.04756136625986</v>
      </c>
      <c r="BE132" s="27">
        <f t="shared" si="213"/>
        <v>1091.1346220818193</v>
      </c>
      <c r="BF132" s="27">
        <f t="shared" si="213"/>
        <v>1089.7110446719755</v>
      </c>
      <c r="BG132" s="27">
        <f t="shared" si="213"/>
        <v>1178.7220953506271</v>
      </c>
      <c r="BH132" s="27">
        <f t="shared" si="213"/>
        <v>3254.8973599174888</v>
      </c>
      <c r="BI132" s="4"/>
      <c r="BJ132" s="7">
        <f t="shared" si="193"/>
        <v>0.59370927346642344</v>
      </c>
      <c r="BK132" s="7">
        <f t="shared" si="194"/>
        <v>0.47879780118259951</v>
      </c>
      <c r="BL132" s="7">
        <f t="shared" si="195"/>
        <v>0.42134206504068761</v>
      </c>
      <c r="BM132" s="7">
        <f t="shared" si="196"/>
        <v>0.24897485661495178</v>
      </c>
      <c r="BN132" s="7">
        <f t="shared" si="197"/>
        <v>0.17236720842573583</v>
      </c>
      <c r="BO132" s="71">
        <f t="shared" si="146"/>
        <v>0</v>
      </c>
      <c r="BP132" s="70">
        <f t="shared" si="198"/>
        <v>0</v>
      </c>
      <c r="BQ132" s="70">
        <f t="shared" si="199"/>
        <v>0</v>
      </c>
      <c r="BR132" s="70">
        <f t="shared" si="200"/>
        <v>0</v>
      </c>
      <c r="BS132" s="70">
        <f t="shared" si="201"/>
        <v>0</v>
      </c>
      <c r="BT132" s="70">
        <f t="shared" si="202"/>
        <v>0</v>
      </c>
      <c r="BU132" s="70">
        <f t="shared" si="203"/>
        <v>0</v>
      </c>
      <c r="BV132" s="70">
        <f t="shared" si="204"/>
        <v>0</v>
      </c>
      <c r="BW132" s="70">
        <f t="shared" si="205"/>
        <v>0</v>
      </c>
      <c r="BX132" s="70">
        <f t="shared" si="206"/>
        <v>0</v>
      </c>
      <c r="BY132" s="70">
        <f t="shared" si="207"/>
        <v>0</v>
      </c>
      <c r="BZ132" s="180"/>
      <c r="CA132" s="7">
        <f t="shared" si="147"/>
        <v>0.74342669526649263</v>
      </c>
      <c r="CB132" s="7">
        <f t="shared" si="148"/>
        <v>0.76834714400372595</v>
      </c>
      <c r="CC132" s="7">
        <f t="shared" si="149"/>
        <v>0.69306577848478612</v>
      </c>
      <c r="CD132" s="7">
        <f t="shared" si="150"/>
        <v>0.60745512383959777</v>
      </c>
      <c r="CE132" s="7">
        <f t="shared" si="151"/>
        <v>0.41131336581198708</v>
      </c>
      <c r="CF132" s="71">
        <f t="shared" si="134"/>
        <v>0</v>
      </c>
      <c r="CG132" s="174">
        <f t="shared" si="152"/>
        <v>0</v>
      </c>
      <c r="CH132" s="174">
        <f t="shared" si="153"/>
        <v>0</v>
      </c>
      <c r="CI132" s="174">
        <f t="shared" si="154"/>
        <v>0</v>
      </c>
      <c r="CJ132" s="174">
        <f t="shared" si="155"/>
        <v>0</v>
      </c>
      <c r="CK132" s="174">
        <f t="shared" si="156"/>
        <v>0</v>
      </c>
      <c r="CL132" s="71">
        <f t="shared" si="157"/>
        <v>0</v>
      </c>
      <c r="CM132" s="7">
        <f t="shared" si="158"/>
        <v>9.8806491458590159E-3</v>
      </c>
      <c r="CN132" s="7">
        <f t="shared" si="159"/>
        <v>1.227851297134097E-2</v>
      </c>
      <c r="CO132" s="7">
        <f t="shared" si="160"/>
        <v>1.226249348727481E-2</v>
      </c>
      <c r="CP132" s="7">
        <f t="shared" si="161"/>
        <v>1.3264132806779931E-2</v>
      </c>
      <c r="CQ132" s="7">
        <f t="shared" si="162"/>
        <v>3.6627285621162832E-2</v>
      </c>
      <c r="CR132" s="71">
        <f t="shared" si="163"/>
        <v>0</v>
      </c>
      <c r="CS132" s="7">
        <f t="shared" si="164"/>
        <v>3.2236081074065894</v>
      </c>
      <c r="CT132" s="7">
        <f t="shared" si="165"/>
        <v>1.9151912047303981</v>
      </c>
      <c r="CU132" s="7">
        <f t="shared" si="184"/>
        <v>8.4313074032417556E-2</v>
      </c>
      <c r="CV132" s="93">
        <f t="shared" si="167"/>
        <v>0</v>
      </c>
      <c r="CW132" s="71">
        <f t="shared" si="168"/>
        <v>0</v>
      </c>
      <c r="CX132" s="16">
        <v>1965</v>
      </c>
      <c r="CY132" s="7">
        <f t="shared" si="169"/>
        <v>3.2236081074065894</v>
      </c>
      <c r="CZ132" s="7">
        <f t="shared" si="170"/>
        <v>5.138799312136987</v>
      </c>
      <c r="DA132" s="7">
        <f t="shared" si="171"/>
        <v>5.2231123861694044</v>
      </c>
      <c r="DB132" s="92">
        <f t="shared" si="172"/>
        <v>5.2231123861694053</v>
      </c>
      <c r="DC132" s="93">
        <f t="shared" si="135"/>
        <v>0</v>
      </c>
      <c r="DD132" s="7">
        <f t="shared" si="173"/>
        <v>1.347016617878775</v>
      </c>
      <c r="DE132" s="7">
        <f t="shared" si="174"/>
        <v>1.2594234581576664</v>
      </c>
      <c r="DF132" s="7">
        <f t="shared" si="175"/>
        <v>1.1266703370127487</v>
      </c>
      <c r="DG132" s="7">
        <f t="shared" si="176"/>
        <v>0.8696941132613295</v>
      </c>
      <c r="DH132" s="7">
        <f t="shared" si="177"/>
        <v>0.6203078598588857</v>
      </c>
      <c r="DI132" s="71">
        <f t="shared" si="178"/>
        <v>0</v>
      </c>
      <c r="DJ132" s="16">
        <v>1965</v>
      </c>
      <c r="DK132" s="23">
        <f t="shared" si="179"/>
        <v>0.55056731279849669</v>
      </c>
      <c r="DL132" s="23">
        <f t="shared" si="180"/>
        <v>0.8364190330383463</v>
      </c>
      <c r="DM132" s="23">
        <f t="shared" si="181"/>
        <v>0.59346944919314903</v>
      </c>
      <c r="DN132" s="23">
        <f t="shared" si="182"/>
        <v>0.93225839601622873</v>
      </c>
      <c r="DP132" s="7">
        <v>14.372687694663847</v>
      </c>
      <c r="DQ132" s="7">
        <v>14.057497175044025</v>
      </c>
      <c r="DR132" s="7">
        <v>13.70443241187297</v>
      </c>
      <c r="DS132" s="7">
        <v>15.388512537779519</v>
      </c>
      <c r="DT132" s="7">
        <v>42.476870180639644</v>
      </c>
      <c r="DU132" s="71">
        <f>SUM(DP132:DT132)-100</f>
        <v>0</v>
      </c>
      <c r="DV132" s="16">
        <v>1965</v>
      </c>
      <c r="DW132" s="23">
        <f>DP132*$DB132/100</f>
        <v>0.75070163120543343</v>
      </c>
      <c r="DX132" s="23">
        <f>DQ132*$DB132/100</f>
        <v>0.73423887613513872</v>
      </c>
      <c r="DY132" s="23">
        <f>DR132*$DB132/100</f>
        <v>0.71579790675875177</v>
      </c>
      <c r="DZ132" s="23">
        <f>DS132*$DB132/100</f>
        <v>0.80375930440799392</v>
      </c>
      <c r="EA132" s="23">
        <f>DT132*$DB132/100</f>
        <v>2.2186146676620879</v>
      </c>
      <c r="EB132" s="71">
        <f>SUM(DW132:EA132)-R132</f>
        <v>0</v>
      </c>
      <c r="EC132" s="23">
        <f>DD132-DW132</f>
        <v>0.5963149866733416</v>
      </c>
      <c r="ED132" s="23">
        <f>DE132-DX132</f>
        <v>0.52518458202252771</v>
      </c>
      <c r="EE132" s="23">
        <f>DF132-DY132</f>
        <v>0.41087243025399689</v>
      </c>
      <c r="EF132" s="23">
        <f>DG132-DZ132</f>
        <v>6.593480885333558E-2</v>
      </c>
      <c r="EG132" s="23">
        <f>DH132-EA132</f>
        <v>-1.5983068078032021</v>
      </c>
      <c r="EH132" s="22">
        <f t="shared" ref="EH132:EH184" si="215">SUM(EC132:EG132)</f>
        <v>0</v>
      </c>
      <c r="EI132" s="23">
        <f>DT132/DR132</f>
        <v>3.0994986807216756</v>
      </c>
      <c r="EJ132" s="23">
        <f>DR132/DP132</f>
        <v>0.95350519701064818</v>
      </c>
    </row>
    <row r="133" spans="1:140">
      <c r="A133" s="16">
        <v>1966</v>
      </c>
      <c r="B133" s="9">
        <v>606620.50318580645</v>
      </c>
      <c r="C133" s="9">
        <v>180504.63548880588</v>
      </c>
      <c r="D133" s="9">
        <v>128167.31298606956</v>
      </c>
      <c r="E133" s="9">
        <v>0</v>
      </c>
      <c r="F133" s="9">
        <v>0</v>
      </c>
      <c r="G133" s="9">
        <v>292090.2180538926</v>
      </c>
      <c r="H133" s="9">
        <v>0</v>
      </c>
      <c r="I133" s="9">
        <v>5858.3366570384651</v>
      </c>
      <c r="J133" s="9">
        <v>9877489.3771536518</v>
      </c>
      <c r="K133" s="9">
        <v>8760948</v>
      </c>
      <c r="L133" s="9">
        <f t="shared" si="136"/>
        <v>1127445.2692966163</v>
      </c>
      <c r="M133" s="40">
        <v>1003.495</v>
      </c>
      <c r="N133" s="40">
        <f t="shared" si="137"/>
        <v>1030.9775870550948</v>
      </c>
      <c r="O133" s="27">
        <f t="shared" si="208"/>
        <v>69241.422638943463</v>
      </c>
      <c r="P133" s="27">
        <f t="shared" si="185"/>
        <v>6.1414442478561622</v>
      </c>
      <c r="Q133" s="19">
        <v>1966</v>
      </c>
      <c r="R133" s="7">
        <f t="shared" si="186"/>
        <v>6.1414442478561622</v>
      </c>
      <c r="S133" s="7">
        <f t="shared" si="187"/>
        <v>1.8274343671409852</v>
      </c>
      <c r="T133" s="7">
        <f t="shared" si="188"/>
        <v>1.2975697375338804</v>
      </c>
      <c r="U133" s="7">
        <f t="shared" si="189"/>
        <v>0</v>
      </c>
      <c r="V133" s="7">
        <v>0</v>
      </c>
      <c r="W133" s="7"/>
      <c r="X133" s="7">
        <f t="shared" si="190"/>
        <v>2.9571301663911567</v>
      </c>
      <c r="Y133" s="7">
        <f t="shared" si="191"/>
        <v>0</v>
      </c>
      <c r="Z133" s="7">
        <f t="shared" si="192"/>
        <v>5.9309976790140911E-2</v>
      </c>
      <c r="AA133" s="71">
        <f t="shared" si="139"/>
        <v>0</v>
      </c>
      <c r="AB133" s="16">
        <v>1966</v>
      </c>
      <c r="AC133" s="9">
        <f t="shared" si="209"/>
        <v>55956.437001529826</v>
      </c>
      <c r="AD133" s="9">
        <f t="shared" si="209"/>
        <v>45126.158872201471</v>
      </c>
      <c r="AE133" s="9">
        <f t="shared" si="209"/>
        <v>39711.019807537297</v>
      </c>
      <c r="AF133" s="9">
        <f t="shared" si="209"/>
        <v>23465.602613544765</v>
      </c>
      <c r="AG133" s="9">
        <f t="shared" si="209"/>
        <v>16245.417193992529</v>
      </c>
      <c r="AH133" s="9">
        <f t="shared" si="210"/>
        <v>4703.7403865887527</v>
      </c>
      <c r="AI133" s="9">
        <f t="shared" si="210"/>
        <v>9087.0624907123329</v>
      </c>
      <c r="AJ133" s="9">
        <f t="shared" si="210"/>
        <v>13995.870578078797</v>
      </c>
      <c r="AK133" s="9">
        <f t="shared" si="210"/>
        <v>22762.514786325955</v>
      </c>
      <c r="AL133" s="9">
        <f t="shared" si="210"/>
        <v>77618.124744363726</v>
      </c>
      <c r="AM133" s="27">
        <f t="shared" si="211"/>
        <v>0</v>
      </c>
      <c r="AN133" s="27">
        <f t="shared" si="211"/>
        <v>0</v>
      </c>
      <c r="AO133" s="27">
        <f t="shared" si="211"/>
        <v>0</v>
      </c>
      <c r="AP133" s="27">
        <f t="shared" si="211"/>
        <v>0</v>
      </c>
      <c r="AQ133" s="27">
        <f t="shared" si="211"/>
        <v>0</v>
      </c>
      <c r="AR133" s="19">
        <v>1966</v>
      </c>
      <c r="AS133" s="27">
        <f t="shared" si="214"/>
        <v>67361.682404431936</v>
      </c>
      <c r="AT133" s="27">
        <f t="shared" si="214"/>
        <v>69619.717209883311</v>
      </c>
      <c r="AU133" s="27">
        <f t="shared" si="214"/>
        <v>62798.493991310352</v>
      </c>
      <c r="AV133" s="27">
        <f t="shared" si="214"/>
        <v>55041.33680908478</v>
      </c>
      <c r="AW133" s="27">
        <f t="shared" si="214"/>
        <v>37268.987639182233</v>
      </c>
      <c r="AX133" s="157">
        <f t="shared" si="143"/>
        <v>292090.2180538926</v>
      </c>
      <c r="AY133" s="27">
        <f t="shared" si="212"/>
        <v>0</v>
      </c>
      <c r="AZ133" s="27">
        <f t="shared" si="212"/>
        <v>0</v>
      </c>
      <c r="BA133" s="27">
        <f t="shared" si="212"/>
        <v>0</v>
      </c>
      <c r="BB133" s="27">
        <f t="shared" si="212"/>
        <v>0</v>
      </c>
      <c r="BC133" s="27">
        <f t="shared" si="212"/>
        <v>0</v>
      </c>
      <c r="BD133" s="27">
        <f t="shared" si="213"/>
        <v>686.53847283833773</v>
      </c>
      <c r="BE133" s="27">
        <f t="shared" si="213"/>
        <v>853.14956736451165</v>
      </c>
      <c r="BF133" s="27">
        <f t="shared" si="213"/>
        <v>852.03648339967435</v>
      </c>
      <c r="BG133" s="27">
        <f t="shared" si="213"/>
        <v>921.63352288529131</v>
      </c>
      <c r="BH133" s="27">
        <f t="shared" si="213"/>
        <v>2544.9786105506496</v>
      </c>
      <c r="BI133" s="4"/>
      <c r="BJ133" s="7">
        <f t="shared" si="193"/>
        <v>0.56650465381370552</v>
      </c>
      <c r="BK133" s="7">
        <f t="shared" si="194"/>
        <v>0.45685859178524629</v>
      </c>
      <c r="BL133" s="7">
        <f t="shared" si="195"/>
        <v>0.40203556077101676</v>
      </c>
      <c r="BM133" s="7">
        <f t="shared" si="196"/>
        <v>0.2375664677283281</v>
      </c>
      <c r="BN133" s="7">
        <f t="shared" si="197"/>
        <v>0.16446909304268867</v>
      </c>
      <c r="BO133" s="71">
        <f t="shared" si="146"/>
        <v>0</v>
      </c>
      <c r="BP133" s="7">
        <f t="shared" si="198"/>
        <v>4.7620809367493411E-2</v>
      </c>
      <c r="BQ133" s="7">
        <f t="shared" si="199"/>
        <v>9.1997694391152143E-2</v>
      </c>
      <c r="BR133" s="7">
        <f t="shared" si="200"/>
        <v>0.14169461533869976</v>
      </c>
      <c r="BS133" s="7">
        <f t="shared" si="201"/>
        <v>0.23044838538601717</v>
      </c>
      <c r="BT133" s="7">
        <f t="shared" si="202"/>
        <v>0.78580823305051795</v>
      </c>
      <c r="BU133" s="7">
        <f t="shared" si="203"/>
        <v>0</v>
      </c>
      <c r="BV133" s="7">
        <f t="shared" si="204"/>
        <v>0</v>
      </c>
      <c r="BW133" s="7">
        <f t="shared" si="205"/>
        <v>0</v>
      </c>
      <c r="BX133" s="7">
        <f t="shared" si="206"/>
        <v>0</v>
      </c>
      <c r="BY133" s="7">
        <f t="shared" si="207"/>
        <v>0</v>
      </c>
      <c r="BZ133" s="180"/>
      <c r="CA133" s="7">
        <f t="shared" si="147"/>
        <v>0.68197170183991862</v>
      </c>
      <c r="CB133" s="7">
        <f t="shared" si="148"/>
        <v>0.70483211423048164</v>
      </c>
      <c r="CC133" s="7">
        <f t="shared" si="149"/>
        <v>0.63577384488574051</v>
      </c>
      <c r="CD133" s="7">
        <f t="shared" si="150"/>
        <v>0.55724015189926501</v>
      </c>
      <c r="CE133" s="7">
        <f t="shared" si="151"/>
        <v>0.37731235353575099</v>
      </c>
      <c r="CF133" s="71">
        <f t="shared" si="134"/>
        <v>0</v>
      </c>
      <c r="CG133" s="174">
        <f t="shared" si="152"/>
        <v>0</v>
      </c>
      <c r="CH133" s="174">
        <f t="shared" si="153"/>
        <v>0</v>
      </c>
      <c r="CI133" s="174">
        <f t="shared" si="154"/>
        <v>0</v>
      </c>
      <c r="CJ133" s="174">
        <f t="shared" si="155"/>
        <v>0</v>
      </c>
      <c r="CK133" s="174">
        <f t="shared" si="156"/>
        <v>0</v>
      </c>
      <c r="CL133" s="71">
        <f t="shared" si="157"/>
        <v>0</v>
      </c>
      <c r="CM133" s="7">
        <f t="shared" si="158"/>
        <v>6.9505361800366143E-3</v>
      </c>
      <c r="CN133" s="7">
        <f t="shared" si="159"/>
        <v>8.63731191994822E-3</v>
      </c>
      <c r="CO133" s="7">
        <f t="shared" si="160"/>
        <v>8.6260430243580936E-3</v>
      </c>
      <c r="CP133" s="7">
        <f t="shared" si="161"/>
        <v>9.3306455486249686E-3</v>
      </c>
      <c r="CQ133" s="7">
        <f t="shared" si="162"/>
        <v>2.5765440117173011E-2</v>
      </c>
      <c r="CR133" s="71">
        <f t="shared" si="163"/>
        <v>0</v>
      </c>
      <c r="CS133" s="7">
        <f t="shared" si="164"/>
        <v>2.9571301663911562</v>
      </c>
      <c r="CT133" s="7">
        <f t="shared" si="165"/>
        <v>1.8274343671409852</v>
      </c>
      <c r="CU133" s="7">
        <f t="shared" si="184"/>
        <v>1.3568797143240212</v>
      </c>
      <c r="CV133" s="93">
        <f t="shared" si="167"/>
        <v>0</v>
      </c>
      <c r="CW133" s="71">
        <f t="shared" si="168"/>
        <v>0</v>
      </c>
      <c r="CX133" s="16">
        <v>1966</v>
      </c>
      <c r="CY133" s="7">
        <f t="shared" si="169"/>
        <v>2.9571301663911562</v>
      </c>
      <c r="CZ133" s="7">
        <f t="shared" si="170"/>
        <v>4.7845645335321416</v>
      </c>
      <c r="DA133" s="7">
        <f t="shared" si="171"/>
        <v>6.1414442478561631</v>
      </c>
      <c r="DB133" s="92">
        <f t="shared" si="172"/>
        <v>6.1414442478561622</v>
      </c>
      <c r="DC133" s="93">
        <f t="shared" si="135"/>
        <v>0</v>
      </c>
      <c r="DD133" s="7">
        <f t="shared" si="173"/>
        <v>1.3030477012011543</v>
      </c>
      <c r="DE133" s="7">
        <f t="shared" si="174"/>
        <v>1.2623257123268283</v>
      </c>
      <c r="DF133" s="7">
        <f t="shared" si="175"/>
        <v>1.1881300640198151</v>
      </c>
      <c r="DG133" s="7">
        <f t="shared" si="176"/>
        <v>1.0345856505622353</v>
      </c>
      <c r="DH133" s="7">
        <f t="shared" si="177"/>
        <v>1.3533551197461307</v>
      </c>
      <c r="DI133" s="71">
        <f t="shared" si="178"/>
        <v>0</v>
      </c>
      <c r="DJ133" s="16">
        <v>1966</v>
      </c>
      <c r="DK133" s="23">
        <f t="shared" si="179"/>
        <v>1.1390631048988926</v>
      </c>
      <c r="DL133" s="23">
        <f t="shared" si="180"/>
        <v>0.91180857226070255</v>
      </c>
      <c r="DM133" s="23">
        <f t="shared" si="181"/>
        <v>0.59346944919314903</v>
      </c>
      <c r="DN133" s="23">
        <f t="shared" si="182"/>
        <v>0.93225839601622906</v>
      </c>
      <c r="DP133" s="7">
        <v>15.129612025594414</v>
      </c>
      <c r="DQ133" s="7">
        <v>14.797822288191028</v>
      </c>
      <c r="DR133" s="7">
        <v>14.35198893887182</v>
      </c>
      <c r="DS133" s="7">
        <v>15.694546003676516</v>
      </c>
      <c r="DT133" s="7">
        <v>40.026030743666219</v>
      </c>
      <c r="DU133" s="71">
        <f t="shared" ref="DU133:DU184" si="216">SUM(DP133:DT133)-100</f>
        <v>0</v>
      </c>
      <c r="DV133" s="16">
        <v>1966</v>
      </c>
      <c r="DW133" s="23">
        <f t="shared" ref="DW133:DW167" si="217">DP133*$DB133/100</f>
        <v>0.92917668746882232</v>
      </c>
      <c r="DX133" s="23">
        <f t="shared" ref="DX133:DX167" si="218">DQ133*$DB133/100</f>
        <v>0.9088000057260851</v>
      </c>
      <c r="DY133" s="23">
        <f t="shared" ref="DY133:DY167" si="219">DR133*$DB133/100</f>
        <v>0.88141939913929601</v>
      </c>
      <c r="DZ133" s="23">
        <f t="shared" ref="DZ133:DZ167" si="220">DS133*$DB133/100</f>
        <v>0.96387179276993051</v>
      </c>
      <c r="EA133" s="23">
        <f t="shared" ref="EA133:EA167" si="221">DT133*$DB133/100</f>
        <v>2.4581763627520279</v>
      </c>
      <c r="EB133" s="71">
        <f t="shared" ref="EB133:EB167" si="222">SUM(DW133:EA133)-R133</f>
        <v>0</v>
      </c>
      <c r="EC133" s="23">
        <f t="shared" ref="EC133:EC167" si="223">DD133-DW133</f>
        <v>0.373871013732332</v>
      </c>
      <c r="ED133" s="23">
        <f t="shared" ref="ED133:ED167" si="224">DE133-DX133</f>
        <v>0.35352570660074323</v>
      </c>
      <c r="EE133" s="23">
        <f t="shared" ref="EE133:EE167" si="225">DF133-DY133</f>
        <v>0.30671066488051912</v>
      </c>
      <c r="EF133" s="23">
        <f t="shared" ref="EF133:EF167" si="226">DG133-DZ133</f>
        <v>7.0713857792304768E-2</v>
      </c>
      <c r="EG133" s="23">
        <f t="shared" ref="EG133:EG167" si="227">DH133-EA133</f>
        <v>-1.1048212430058972</v>
      </c>
      <c r="EH133" s="22">
        <f t="shared" si="215"/>
        <v>1.9984014443252818E-15</v>
      </c>
      <c r="EI133" s="23">
        <f t="shared" ref="EI133:EI167" si="228">DT133/DR133</f>
        <v>2.7888838901803519</v>
      </c>
      <c r="EJ133" s="23">
        <f t="shared" ref="EJ133:EJ167" si="229">DR133/DP133</f>
        <v>0.9486025758355795</v>
      </c>
    </row>
    <row r="134" spans="1:140">
      <c r="A134" s="16">
        <v>1967</v>
      </c>
      <c r="B134" s="9">
        <v>572610.71622362488</v>
      </c>
      <c r="C134" s="9">
        <v>177124.59581295913</v>
      </c>
      <c r="D134" s="9">
        <v>94339.428534261824</v>
      </c>
      <c r="E134" s="9">
        <v>0</v>
      </c>
      <c r="F134" s="9">
        <v>0</v>
      </c>
      <c r="G134" s="9">
        <v>293003.13196317048</v>
      </c>
      <c r="H134" s="9">
        <v>0</v>
      </c>
      <c r="I134" s="9">
        <v>8143.5599132334546</v>
      </c>
      <c r="J134" s="9">
        <v>10198169.387282891</v>
      </c>
      <c r="K134" s="9">
        <v>8948692</v>
      </c>
      <c r="L134" s="9">
        <f t="shared" si="136"/>
        <v>1139626.8177833017</v>
      </c>
      <c r="M134" s="40">
        <v>1015.093</v>
      </c>
      <c r="N134" s="40">
        <f t="shared" si="137"/>
        <v>1042.8932199727126</v>
      </c>
      <c r="O134" s="27">
        <f t="shared" si="208"/>
        <v>63988.202546654291</v>
      </c>
      <c r="P134" s="27">
        <f t="shared" si="185"/>
        <v>5.6148382565371975</v>
      </c>
      <c r="Q134" s="19">
        <v>1967</v>
      </c>
      <c r="R134" s="7">
        <f t="shared" si="186"/>
        <v>5.6148382565371975</v>
      </c>
      <c r="S134" s="7">
        <f t="shared" si="187"/>
        <v>1.7368273568179144</v>
      </c>
      <c r="T134" s="7">
        <f t="shared" si="188"/>
        <v>0.92506238082202297</v>
      </c>
      <c r="U134" s="7">
        <f t="shared" si="189"/>
        <v>0</v>
      </c>
      <c r="V134" s="7">
        <v>0</v>
      </c>
      <c r="W134" s="7"/>
      <c r="X134" s="7">
        <f t="shared" si="190"/>
        <v>2.8730953648264084</v>
      </c>
      <c r="Y134" s="7">
        <f t="shared" si="191"/>
        <v>0</v>
      </c>
      <c r="Z134" s="7">
        <f t="shared" si="192"/>
        <v>7.9853154070851848E-2</v>
      </c>
      <c r="AA134" s="71">
        <f t="shared" si="139"/>
        <v>0</v>
      </c>
      <c r="AB134" s="16">
        <v>1967</v>
      </c>
      <c r="AC134" s="9">
        <f t="shared" si="209"/>
        <v>54908.624702017332</v>
      </c>
      <c r="AD134" s="9">
        <f t="shared" si="209"/>
        <v>44281.148953239783</v>
      </c>
      <c r="AE134" s="9">
        <f t="shared" si="209"/>
        <v>38967.411078851008</v>
      </c>
      <c r="AF134" s="9">
        <f t="shared" si="209"/>
        <v>23026.197455684687</v>
      </c>
      <c r="AG134" s="9">
        <f t="shared" si="209"/>
        <v>15941.213623166321</v>
      </c>
      <c r="AH134" s="9">
        <f t="shared" si="210"/>
        <v>3462.2570272074086</v>
      </c>
      <c r="AI134" s="9">
        <f t="shared" si="210"/>
        <v>6688.665483079164</v>
      </c>
      <c r="AJ134" s="9">
        <f t="shared" si="210"/>
        <v>10301.865595941392</v>
      </c>
      <c r="AK134" s="9">
        <f t="shared" si="210"/>
        <v>16754.682507684902</v>
      </c>
      <c r="AL134" s="9">
        <f t="shared" si="210"/>
        <v>57131.957920348963</v>
      </c>
      <c r="AM134" s="27">
        <f t="shared" si="211"/>
        <v>0</v>
      </c>
      <c r="AN134" s="27">
        <f t="shared" si="211"/>
        <v>0</v>
      </c>
      <c r="AO134" s="27">
        <f t="shared" si="211"/>
        <v>0</v>
      </c>
      <c r="AP134" s="27">
        <f t="shared" si="211"/>
        <v>0</v>
      </c>
      <c r="AQ134" s="27">
        <f t="shared" si="211"/>
        <v>0</v>
      </c>
      <c r="AR134" s="19">
        <v>1967</v>
      </c>
      <c r="AS134" s="27">
        <f t="shared" si="214"/>
        <v>67572.218098605794</v>
      </c>
      <c r="AT134" s="27">
        <f t="shared" si="214"/>
        <v>69837.310283093204</v>
      </c>
      <c r="AU134" s="27">
        <f t="shared" si="214"/>
        <v>62994.767659865021</v>
      </c>
      <c r="AV134" s="27">
        <f t="shared" si="214"/>
        <v>55213.365856456003</v>
      </c>
      <c r="AW134" s="27">
        <f t="shared" si="214"/>
        <v>37385.47006515049</v>
      </c>
      <c r="AX134" s="157">
        <f t="shared" si="143"/>
        <v>293003.13196317048</v>
      </c>
      <c r="AY134" s="27">
        <f t="shared" si="212"/>
        <v>0</v>
      </c>
      <c r="AZ134" s="27">
        <f t="shared" si="212"/>
        <v>0</v>
      </c>
      <c r="BA134" s="27">
        <f t="shared" si="212"/>
        <v>0</v>
      </c>
      <c r="BB134" s="27">
        <f t="shared" si="212"/>
        <v>0</v>
      </c>
      <c r="BC134" s="27">
        <f t="shared" si="212"/>
        <v>0</v>
      </c>
      <c r="BD134" s="27">
        <f t="shared" si="213"/>
        <v>954.34378623182874</v>
      </c>
      <c r="BE134" s="27">
        <f t="shared" si="213"/>
        <v>1185.946630164188</v>
      </c>
      <c r="BF134" s="27">
        <f t="shared" si="213"/>
        <v>1184.3993537806737</v>
      </c>
      <c r="BG134" s="27">
        <f t="shared" si="213"/>
        <v>1281.1448455498869</v>
      </c>
      <c r="BH134" s="27">
        <f t="shared" si="213"/>
        <v>3537.7252975068764</v>
      </c>
      <c r="BI134" s="4"/>
      <c r="BJ134" s="7">
        <f t="shared" si="193"/>
        <v>0.53841648061355352</v>
      </c>
      <c r="BK134" s="7">
        <f t="shared" si="194"/>
        <v>0.43420683920447861</v>
      </c>
      <c r="BL134" s="7">
        <f t="shared" si="195"/>
        <v>0.38210201849994113</v>
      </c>
      <c r="BM134" s="7">
        <f t="shared" si="196"/>
        <v>0.22578755638632886</v>
      </c>
      <c r="BN134" s="7">
        <f t="shared" si="197"/>
        <v>0.1563144621136123</v>
      </c>
      <c r="BO134" s="71">
        <f t="shared" si="146"/>
        <v>0</v>
      </c>
      <c r="BP134" s="7">
        <f t="shared" si="198"/>
        <v>3.3949789376168236E-2</v>
      </c>
      <c r="BQ134" s="7">
        <f t="shared" si="199"/>
        <v>6.558692280028143E-2</v>
      </c>
      <c r="BR134" s="7">
        <f t="shared" si="200"/>
        <v>0.10101681198576491</v>
      </c>
      <c r="BS134" s="7">
        <f t="shared" si="201"/>
        <v>0.1642910788339913</v>
      </c>
      <c r="BT134" s="7">
        <f t="shared" si="202"/>
        <v>0.56021777782581705</v>
      </c>
      <c r="BU134" s="7">
        <f t="shared" si="203"/>
        <v>0</v>
      </c>
      <c r="BV134" s="7">
        <f t="shared" si="204"/>
        <v>0</v>
      </c>
      <c r="BW134" s="7">
        <f t="shared" si="205"/>
        <v>0</v>
      </c>
      <c r="BX134" s="7">
        <f t="shared" si="206"/>
        <v>0</v>
      </c>
      <c r="BY134" s="7">
        <f t="shared" si="207"/>
        <v>0</v>
      </c>
      <c r="BZ134" s="180"/>
      <c r="CA134" s="7">
        <f t="shared" si="147"/>
        <v>0.66259164299495066</v>
      </c>
      <c r="CB134" s="7">
        <f t="shared" si="148"/>
        <v>0.68480241532544328</v>
      </c>
      <c r="CC134" s="7">
        <f t="shared" si="149"/>
        <v>0.61770662231223028</v>
      </c>
      <c r="CD134" s="7">
        <f t="shared" si="150"/>
        <v>0.54140467528718461</v>
      </c>
      <c r="CE134" s="7">
        <f t="shared" si="151"/>
        <v>0.36659000890659982</v>
      </c>
      <c r="CF134" s="71">
        <f t="shared" si="134"/>
        <v>0</v>
      </c>
      <c r="CG134" s="174">
        <f t="shared" si="152"/>
        <v>0</v>
      </c>
      <c r="CH134" s="174">
        <f t="shared" si="153"/>
        <v>0</v>
      </c>
      <c r="CI134" s="174">
        <f t="shared" si="154"/>
        <v>0</v>
      </c>
      <c r="CJ134" s="174">
        <f t="shared" si="155"/>
        <v>0</v>
      </c>
      <c r="CK134" s="174">
        <f t="shared" si="156"/>
        <v>0</v>
      </c>
      <c r="CL134" s="71">
        <f t="shared" si="157"/>
        <v>0</v>
      </c>
      <c r="CM134" s="7">
        <f t="shared" si="158"/>
        <v>9.3579911255631289E-3</v>
      </c>
      <c r="CN134" s="7">
        <f t="shared" si="159"/>
        <v>1.1629014827338155E-2</v>
      </c>
      <c r="CO134" s="7">
        <f t="shared" si="160"/>
        <v>1.1613842728064693E-2</v>
      </c>
      <c r="CP134" s="7">
        <f t="shared" si="161"/>
        <v>1.2562498198426411E-2</v>
      </c>
      <c r="CQ134" s="7">
        <f t="shared" si="162"/>
        <v>3.4689807191459449E-2</v>
      </c>
      <c r="CR134" s="71">
        <f t="shared" si="163"/>
        <v>0</v>
      </c>
      <c r="CS134" s="7">
        <f t="shared" si="164"/>
        <v>2.8730953648264088</v>
      </c>
      <c r="CT134" s="7">
        <f t="shared" si="165"/>
        <v>1.7368273568179142</v>
      </c>
      <c r="CU134" s="7">
        <f t="shared" si="184"/>
        <v>1.0049155348928747</v>
      </c>
      <c r="CV134" s="93">
        <f t="shared" si="167"/>
        <v>0</v>
      </c>
      <c r="CW134" s="71">
        <f t="shared" si="168"/>
        <v>0</v>
      </c>
      <c r="CX134" s="16">
        <v>1967</v>
      </c>
      <c r="CY134" s="7">
        <f t="shared" si="169"/>
        <v>2.8730953648264088</v>
      </c>
      <c r="CZ134" s="7">
        <f t="shared" si="170"/>
        <v>4.609922721644323</v>
      </c>
      <c r="DA134" s="7">
        <f t="shared" si="171"/>
        <v>5.6148382565371975</v>
      </c>
      <c r="DB134" s="92">
        <f t="shared" si="172"/>
        <v>5.6148382565371975</v>
      </c>
      <c r="DC134" s="93">
        <f t="shared" si="135"/>
        <v>0</v>
      </c>
      <c r="DD134" s="7">
        <f t="shared" si="173"/>
        <v>1.2443159041102356</v>
      </c>
      <c r="DE134" s="7">
        <f t="shared" si="174"/>
        <v>1.1962251921575415</v>
      </c>
      <c r="DF134" s="7">
        <f t="shared" si="175"/>
        <v>1.1124392955260012</v>
      </c>
      <c r="DG134" s="7">
        <f t="shared" si="176"/>
        <v>0.94404580870593113</v>
      </c>
      <c r="DH134" s="7">
        <f t="shared" si="177"/>
        <v>1.1178120560374887</v>
      </c>
      <c r="DI134" s="71">
        <f t="shared" si="178"/>
        <v>0</v>
      </c>
      <c r="DJ134" s="16">
        <v>1967</v>
      </c>
      <c r="DK134" s="23">
        <f t="shared" si="179"/>
        <v>1.0048297111879234</v>
      </c>
      <c r="DL134" s="23">
        <f t="shared" si="180"/>
        <v>0.89401677809580471</v>
      </c>
      <c r="DM134" s="23">
        <f t="shared" si="181"/>
        <v>0.59346944919314903</v>
      </c>
      <c r="DN134" s="23">
        <f t="shared" si="182"/>
        <v>0.93225839601622862</v>
      </c>
      <c r="DP134" s="7">
        <v>15.024222534771058</v>
      </c>
      <c r="DQ134" s="7">
        <v>14.694743970412045</v>
      </c>
      <c r="DR134" s="7">
        <v>14.261827148754906</v>
      </c>
      <c r="DS134" s="7">
        <v>15.651935785154224</v>
      </c>
      <c r="DT134" s="7">
        <v>40.36727056090777</v>
      </c>
      <c r="DU134" s="71">
        <f t="shared" si="216"/>
        <v>0</v>
      </c>
      <c r="DV134" s="16">
        <v>1967</v>
      </c>
      <c r="DW134" s="23">
        <f t="shared" si="217"/>
        <v>0.84358579462960803</v>
      </c>
      <c r="DX134" s="23">
        <f t="shared" si="218"/>
        <v>0.82508610615088851</v>
      </c>
      <c r="DY134" s="23">
        <f t="shared" si="219"/>
        <v>0.80077852682949868</v>
      </c>
      <c r="DZ134" s="23">
        <f t="shared" si="220"/>
        <v>0.87883087835347506</v>
      </c>
      <c r="EA134" s="23">
        <f t="shared" si="221"/>
        <v>2.2665569505737273</v>
      </c>
      <c r="EB134" s="71">
        <f t="shared" si="222"/>
        <v>0</v>
      </c>
      <c r="EC134" s="23">
        <f t="shared" si="223"/>
        <v>0.40073010948062759</v>
      </c>
      <c r="ED134" s="23">
        <f t="shared" si="224"/>
        <v>0.37113908600665302</v>
      </c>
      <c r="EE134" s="23">
        <f t="shared" si="225"/>
        <v>0.3116607686965025</v>
      </c>
      <c r="EF134" s="23">
        <f t="shared" si="226"/>
        <v>6.5214930352456069E-2</v>
      </c>
      <c r="EG134" s="23">
        <f t="shared" si="227"/>
        <v>-1.1487448945362386</v>
      </c>
      <c r="EH134" s="22">
        <f t="shared" si="215"/>
        <v>0</v>
      </c>
      <c r="EI134" s="23">
        <f t="shared" si="228"/>
        <v>2.830441719694516</v>
      </c>
      <c r="EJ134" s="23">
        <f t="shared" si="229"/>
        <v>0.94925558482299399</v>
      </c>
    </row>
    <row r="135" spans="1:140">
      <c r="A135" s="16">
        <v>1968</v>
      </c>
      <c r="B135" s="9">
        <v>583045.47339847079</v>
      </c>
      <c r="C135" s="9">
        <v>147616.29423582283</v>
      </c>
      <c r="D135" s="9">
        <v>97974.545768090436</v>
      </c>
      <c r="E135" s="9">
        <v>0</v>
      </c>
      <c r="F135" s="9">
        <v>0</v>
      </c>
      <c r="G135" s="9">
        <v>329988.18159375928</v>
      </c>
      <c r="H135" s="9">
        <v>0</v>
      </c>
      <c r="I135" s="9">
        <v>7466.4518007982479</v>
      </c>
      <c r="J135" s="9">
        <v>10563284.058256498</v>
      </c>
      <c r="K135" s="9">
        <v>9134462</v>
      </c>
      <c r="L135" s="9">
        <f t="shared" si="136"/>
        <v>1156421.0413548711</v>
      </c>
      <c r="M135" s="40">
        <v>1030.1130000000001</v>
      </c>
      <c r="N135" s="40">
        <f t="shared" si="137"/>
        <v>1058.3245707592812</v>
      </c>
      <c r="O135" s="27">
        <f t="shared" si="208"/>
        <v>63829.207828383413</v>
      </c>
      <c r="P135" s="27">
        <f t="shared" si="185"/>
        <v>5.5195474265671152</v>
      </c>
      <c r="Q135" s="19">
        <v>1968</v>
      </c>
      <c r="R135" s="7">
        <f t="shared" si="186"/>
        <v>5.5195474265671152</v>
      </c>
      <c r="S135" s="7">
        <f t="shared" si="187"/>
        <v>1.3974469816556969</v>
      </c>
      <c r="T135" s="7">
        <f t="shared" si="188"/>
        <v>0.92750081535023521</v>
      </c>
      <c r="U135" s="7">
        <f t="shared" si="189"/>
        <v>0</v>
      </c>
      <c r="V135" s="7">
        <v>0</v>
      </c>
      <c r="W135" s="7"/>
      <c r="X135" s="7">
        <f t="shared" si="190"/>
        <v>3.1239165753176277</v>
      </c>
      <c r="Y135" s="7">
        <f t="shared" si="191"/>
        <v>0</v>
      </c>
      <c r="Z135" s="7">
        <f t="shared" si="192"/>
        <v>7.0683054243555088E-2</v>
      </c>
      <c r="AA135" s="71">
        <f t="shared" si="139"/>
        <v>0</v>
      </c>
      <c r="AB135" s="16">
        <v>1968</v>
      </c>
      <c r="AC135" s="9">
        <f t="shared" si="209"/>
        <v>45761.051213105078</v>
      </c>
      <c r="AD135" s="9">
        <f t="shared" si="209"/>
        <v>36904.073558955708</v>
      </c>
      <c r="AE135" s="9">
        <f t="shared" si="209"/>
        <v>32475.584731881023</v>
      </c>
      <c r="AF135" s="9">
        <f t="shared" si="209"/>
        <v>19190.118250656968</v>
      </c>
      <c r="AG135" s="9">
        <f t="shared" si="209"/>
        <v>13285.466481224053</v>
      </c>
      <c r="AH135" s="9">
        <f t="shared" si="210"/>
        <v>3595.6658296889186</v>
      </c>
      <c r="AI135" s="9">
        <f t="shared" si="210"/>
        <v>6946.3952949576124</v>
      </c>
      <c r="AJ135" s="9">
        <f t="shared" si="210"/>
        <v>10698.820397875475</v>
      </c>
      <c r="AK135" s="9">
        <f t="shared" si="210"/>
        <v>17400.279328412864</v>
      </c>
      <c r="AL135" s="9">
        <f t="shared" si="210"/>
        <v>59333.38491715557</v>
      </c>
      <c r="AM135" s="27">
        <f t="shared" si="211"/>
        <v>0</v>
      </c>
      <c r="AN135" s="27">
        <f t="shared" si="211"/>
        <v>0</v>
      </c>
      <c r="AO135" s="27">
        <f t="shared" si="211"/>
        <v>0</v>
      </c>
      <c r="AP135" s="27">
        <f t="shared" si="211"/>
        <v>0</v>
      </c>
      <c r="AQ135" s="27">
        <f t="shared" si="211"/>
        <v>0</v>
      </c>
      <c r="AR135" s="19">
        <v>1968</v>
      </c>
      <c r="AS135" s="27">
        <f t="shared" si="214"/>
        <v>76101.689518522355</v>
      </c>
      <c r="AT135" s="27">
        <f t="shared" si="214"/>
        <v>78652.698601917393</v>
      </c>
      <c r="AU135" s="27">
        <f t="shared" si="214"/>
        <v>70946.439004662709</v>
      </c>
      <c r="AV135" s="27">
        <f t="shared" si="214"/>
        <v>62182.810390344333</v>
      </c>
      <c r="AW135" s="27">
        <f t="shared" si="214"/>
        <v>42104.544078312516</v>
      </c>
      <c r="AX135" s="157">
        <f t="shared" si="143"/>
        <v>329988.18159375933</v>
      </c>
      <c r="AY135" s="27">
        <f t="shared" si="212"/>
        <v>0</v>
      </c>
      <c r="AZ135" s="27">
        <f t="shared" si="212"/>
        <v>0</v>
      </c>
      <c r="BA135" s="27">
        <f t="shared" si="212"/>
        <v>0</v>
      </c>
      <c r="BB135" s="27">
        <f t="shared" si="212"/>
        <v>0</v>
      </c>
      <c r="BC135" s="27">
        <f t="shared" si="212"/>
        <v>0</v>
      </c>
      <c r="BD135" s="27">
        <f t="shared" si="213"/>
        <v>874.99348653554671</v>
      </c>
      <c r="BE135" s="27">
        <f t="shared" si="213"/>
        <v>1087.3393757502488</v>
      </c>
      <c r="BF135" s="27">
        <f t="shared" si="213"/>
        <v>1085.9207499080972</v>
      </c>
      <c r="BG135" s="27">
        <f t="shared" si="213"/>
        <v>1174.6221973015804</v>
      </c>
      <c r="BH135" s="27">
        <f t="shared" si="213"/>
        <v>3243.5759913027741</v>
      </c>
      <c r="BI135" s="4"/>
      <c r="BJ135" s="7">
        <f t="shared" si="193"/>
        <v>0.43320856431326604</v>
      </c>
      <c r="BK135" s="7">
        <f t="shared" si="194"/>
        <v>0.34936174541392423</v>
      </c>
      <c r="BL135" s="7">
        <f t="shared" si="195"/>
        <v>0.3074383359642533</v>
      </c>
      <c r="BM135" s="7">
        <f t="shared" si="196"/>
        <v>0.1816681076152406</v>
      </c>
      <c r="BN135" s="7">
        <f t="shared" si="197"/>
        <v>0.12577022834901272</v>
      </c>
      <c r="BO135" s="71">
        <f t="shared" si="146"/>
        <v>0</v>
      </c>
      <c r="BP135" s="7">
        <f t="shared" si="198"/>
        <v>3.4039279923353635E-2</v>
      </c>
      <c r="BQ135" s="7">
        <f t="shared" si="199"/>
        <v>6.5759807808331683E-2</v>
      </c>
      <c r="BR135" s="7">
        <f t="shared" si="200"/>
        <v>0.10128308903624569</v>
      </c>
      <c r="BS135" s="7">
        <f t="shared" si="201"/>
        <v>0.16472414480620179</v>
      </c>
      <c r="BT135" s="7">
        <f t="shared" si="202"/>
        <v>0.56169449377610248</v>
      </c>
      <c r="BU135" s="7">
        <f t="shared" si="203"/>
        <v>0</v>
      </c>
      <c r="BV135" s="7">
        <f t="shared" si="204"/>
        <v>0</v>
      </c>
      <c r="BW135" s="7">
        <f t="shared" si="205"/>
        <v>0</v>
      </c>
      <c r="BX135" s="7">
        <f t="shared" si="206"/>
        <v>0</v>
      </c>
      <c r="BY135" s="7">
        <f t="shared" si="207"/>
        <v>0</v>
      </c>
      <c r="BZ135" s="180"/>
      <c r="CA135" s="7">
        <f t="shared" si="147"/>
        <v>0.72043589000183694</v>
      </c>
      <c r="CB135" s="7">
        <f t="shared" si="148"/>
        <v>0.7445856626419195</v>
      </c>
      <c r="CC135" s="7">
        <f t="shared" si="149"/>
        <v>0.67163240724563678</v>
      </c>
      <c r="CD135" s="7">
        <f t="shared" si="150"/>
        <v>0.58866930063989775</v>
      </c>
      <c r="CE135" s="7">
        <f t="shared" si="151"/>
        <v>0.39859331478833676</v>
      </c>
      <c r="CF135" s="71">
        <f t="shared" si="134"/>
        <v>0</v>
      </c>
      <c r="CG135" s="174">
        <f t="shared" si="152"/>
        <v>0</v>
      </c>
      <c r="CH135" s="174">
        <f t="shared" si="153"/>
        <v>0</v>
      </c>
      <c r="CI135" s="174">
        <f t="shared" si="154"/>
        <v>0</v>
      </c>
      <c r="CJ135" s="174">
        <f t="shared" si="155"/>
        <v>0</v>
      </c>
      <c r="CK135" s="174">
        <f t="shared" si="156"/>
        <v>0</v>
      </c>
      <c r="CL135" s="71">
        <f t="shared" si="157"/>
        <v>0</v>
      </c>
      <c r="CM135" s="7">
        <f t="shared" si="158"/>
        <v>8.2833471268022214E-3</v>
      </c>
      <c r="CN135" s="7">
        <f t="shared" si="159"/>
        <v>1.0293573189488927E-2</v>
      </c>
      <c r="CO135" s="7">
        <f t="shared" si="160"/>
        <v>1.0280143409182653E-2</v>
      </c>
      <c r="CP135" s="7">
        <f t="shared" si="161"/>
        <v>1.1119858093596087E-2</v>
      </c>
      <c r="CQ135" s="7">
        <f t="shared" si="162"/>
        <v>3.0706132424485194E-2</v>
      </c>
      <c r="CR135" s="71">
        <f t="shared" si="163"/>
        <v>0</v>
      </c>
      <c r="CS135" s="7">
        <f t="shared" si="164"/>
        <v>3.1239165753176277</v>
      </c>
      <c r="CT135" s="7">
        <f t="shared" si="165"/>
        <v>1.3974469816556969</v>
      </c>
      <c r="CU135" s="7">
        <f t="shared" si="184"/>
        <v>0.99818386959379035</v>
      </c>
      <c r="CV135" s="93">
        <f t="shared" si="167"/>
        <v>0</v>
      </c>
      <c r="CW135" s="71">
        <f t="shared" si="168"/>
        <v>0</v>
      </c>
      <c r="CX135" s="16">
        <v>1968</v>
      </c>
      <c r="CY135" s="7">
        <f t="shared" si="169"/>
        <v>3.1239165753176277</v>
      </c>
      <c r="CZ135" s="7">
        <f t="shared" si="170"/>
        <v>4.5213635569733244</v>
      </c>
      <c r="DA135" s="7">
        <f t="shared" si="171"/>
        <v>5.5195474265671152</v>
      </c>
      <c r="DB135" s="92">
        <f t="shared" si="172"/>
        <v>5.5195474265671152</v>
      </c>
      <c r="DC135" s="93">
        <f t="shared" si="135"/>
        <v>0</v>
      </c>
      <c r="DD135" s="7">
        <f t="shared" si="173"/>
        <v>1.1959670813652588</v>
      </c>
      <c r="DE135" s="7">
        <f t="shared" si="174"/>
        <v>1.1700007890536643</v>
      </c>
      <c r="DF135" s="7">
        <f t="shared" si="175"/>
        <v>1.0906339756553183</v>
      </c>
      <c r="DG135" s="7">
        <f t="shared" si="176"/>
        <v>0.94618141115493626</v>
      </c>
      <c r="DH135" s="7">
        <f t="shared" si="177"/>
        <v>1.1167641693379373</v>
      </c>
      <c r="DI135" s="71">
        <f t="shared" si="178"/>
        <v>0</v>
      </c>
      <c r="DJ135" s="16">
        <v>1968</v>
      </c>
      <c r="DK135" s="23">
        <f t="shared" si="179"/>
        <v>1.0239587196675388</v>
      </c>
      <c r="DL135" s="23">
        <f t="shared" si="180"/>
        <v>0.91192641724745693</v>
      </c>
      <c r="DM135" s="23">
        <f t="shared" si="181"/>
        <v>0.59346944919314892</v>
      </c>
      <c r="DN135" s="23">
        <f t="shared" si="182"/>
        <v>0.93225839601622884</v>
      </c>
      <c r="DP135" s="7">
        <v>15.765348245743533</v>
      </c>
      <c r="DQ135" s="7">
        <v>15.419616924564949</v>
      </c>
      <c r="DR135" s="7">
        <v>14.89586779437251</v>
      </c>
      <c r="DS135" s="7">
        <v>15.951581682010836</v>
      </c>
      <c r="DT135" s="7">
        <v>37.967585353308174</v>
      </c>
      <c r="DU135" s="71">
        <f t="shared" si="216"/>
        <v>0</v>
      </c>
      <c r="DV135" s="16">
        <v>1968</v>
      </c>
      <c r="DW135" s="23">
        <f t="shared" si="217"/>
        <v>0.87017587338728108</v>
      </c>
      <c r="DX135" s="23">
        <f t="shared" si="218"/>
        <v>0.85109306914633198</v>
      </c>
      <c r="DY135" s="23">
        <f t="shared" si="219"/>
        <v>0.82218448750912754</v>
      </c>
      <c r="DZ135" s="23">
        <f t="shared" si="220"/>
        <v>0.88045511622618056</v>
      </c>
      <c r="EA135" s="23">
        <f t="shared" si="221"/>
        <v>2.0956388802981945</v>
      </c>
      <c r="EB135" s="71">
        <f t="shared" si="222"/>
        <v>0</v>
      </c>
      <c r="EC135" s="23">
        <f t="shared" si="223"/>
        <v>0.32579120797797767</v>
      </c>
      <c r="ED135" s="23">
        <f t="shared" si="224"/>
        <v>0.31890771990733235</v>
      </c>
      <c r="EE135" s="23">
        <f t="shared" si="225"/>
        <v>0.26844948814619074</v>
      </c>
      <c r="EF135" s="23">
        <f t="shared" si="226"/>
        <v>6.5726294928755702E-2</v>
      </c>
      <c r="EG135" s="23">
        <f t="shared" si="227"/>
        <v>-0.97887471096025713</v>
      </c>
      <c r="EH135" s="22">
        <f t="shared" si="215"/>
        <v>0</v>
      </c>
      <c r="EI135" s="23">
        <f t="shared" si="228"/>
        <v>2.5488669661563388</v>
      </c>
      <c r="EJ135" s="23">
        <f t="shared" si="229"/>
        <v>0.94484863652753293</v>
      </c>
    </row>
    <row r="136" spans="1:140">
      <c r="A136" s="16">
        <v>1969</v>
      </c>
      <c r="B136" s="9">
        <v>647898.97114100889</v>
      </c>
      <c r="C136" s="9">
        <v>162841.17410096203</v>
      </c>
      <c r="D136" s="9">
        <v>103125.29042466769</v>
      </c>
      <c r="E136" s="9">
        <v>0</v>
      </c>
      <c r="F136" s="9">
        <v>0</v>
      </c>
      <c r="G136" s="9">
        <v>372509.56696065504</v>
      </c>
      <c r="H136" s="9">
        <v>0</v>
      </c>
      <c r="I136" s="9">
        <v>9422.9396547241668</v>
      </c>
      <c r="J136" s="9">
        <v>10956323.444978517</v>
      </c>
      <c r="K136" s="9">
        <v>9317241</v>
      </c>
      <c r="L136" s="9">
        <f t="shared" si="136"/>
        <v>1175919.2925221657</v>
      </c>
      <c r="M136" s="40">
        <v>1046.8689999999999</v>
      </c>
      <c r="N136" s="40">
        <f t="shared" si="137"/>
        <v>1075.5394651520735</v>
      </c>
      <c r="O136" s="27">
        <f t="shared" si="208"/>
        <v>69537.642220589652</v>
      </c>
      <c r="P136" s="27">
        <f t="shared" si="185"/>
        <v>5.9134706491159026</v>
      </c>
      <c r="Q136" s="19">
        <v>1969</v>
      </c>
      <c r="R136" s="7">
        <f t="shared" si="186"/>
        <v>5.9134706491159026</v>
      </c>
      <c r="S136" s="7">
        <f t="shared" si="187"/>
        <v>1.4862757102666144</v>
      </c>
      <c r="T136" s="7">
        <f t="shared" si="188"/>
        <v>0.94123992361627384</v>
      </c>
      <c r="U136" s="7">
        <f t="shared" si="189"/>
        <v>0</v>
      </c>
      <c r="V136" s="7">
        <v>0</v>
      </c>
      <c r="W136" s="7"/>
      <c r="X136" s="7">
        <f t="shared" si="190"/>
        <v>3.3999504380402619</v>
      </c>
      <c r="Y136" s="7">
        <f t="shared" si="191"/>
        <v>0</v>
      </c>
      <c r="Z136" s="7">
        <f t="shared" si="192"/>
        <v>8.6004577192752313E-2</v>
      </c>
      <c r="AA136" s="71">
        <f t="shared" si="139"/>
        <v>0</v>
      </c>
      <c r="AB136" s="16">
        <v>1969</v>
      </c>
      <c r="AC136" s="9">
        <f t="shared" si="209"/>
        <v>50480.763971298227</v>
      </c>
      <c r="AD136" s="9">
        <f t="shared" si="209"/>
        <v>40710.293525240508</v>
      </c>
      <c r="AE136" s="9">
        <f t="shared" si="209"/>
        <v>35825.058302211648</v>
      </c>
      <c r="AF136" s="9">
        <f t="shared" si="209"/>
        <v>21169.352633125065</v>
      </c>
      <c r="AG136" s="9">
        <f t="shared" si="209"/>
        <v>14655.705669086583</v>
      </c>
      <c r="AH136" s="9">
        <f t="shared" si="210"/>
        <v>3784.6981585853041</v>
      </c>
      <c r="AI136" s="9">
        <f t="shared" si="210"/>
        <v>7311.5830911089397</v>
      </c>
      <c r="AJ136" s="9">
        <f t="shared" si="210"/>
        <v>11261.281714373712</v>
      </c>
      <c r="AK136" s="9">
        <f t="shared" si="210"/>
        <v>18315.051579420982</v>
      </c>
      <c r="AL136" s="9">
        <f t="shared" si="210"/>
        <v>62452.675881178759</v>
      </c>
      <c r="AM136" s="27">
        <f t="shared" si="211"/>
        <v>0</v>
      </c>
      <c r="AN136" s="27">
        <f t="shared" si="211"/>
        <v>0</v>
      </c>
      <c r="AO136" s="27">
        <f t="shared" si="211"/>
        <v>0</v>
      </c>
      <c r="AP136" s="27">
        <f t="shared" si="211"/>
        <v>0</v>
      </c>
      <c r="AQ136" s="27">
        <f t="shared" si="211"/>
        <v>0</v>
      </c>
      <c r="AR136" s="19">
        <v>1969</v>
      </c>
      <c r="AS136" s="27">
        <f t="shared" si="214"/>
        <v>85907.947583463116</v>
      </c>
      <c r="AT136" s="27">
        <f t="shared" si="214"/>
        <v>88787.672803859168</v>
      </c>
      <c r="AU136" s="27">
        <f t="shared" si="214"/>
        <v>80088.405419205592</v>
      </c>
      <c r="AV136" s="27">
        <f t="shared" si="214"/>
        <v>70195.51930323361</v>
      </c>
      <c r="AW136" s="27">
        <f t="shared" si="214"/>
        <v>47530.02185089355</v>
      </c>
      <c r="AX136" s="157">
        <f t="shared" si="143"/>
        <v>372509.56696065504</v>
      </c>
      <c r="AY136" s="27">
        <f t="shared" si="212"/>
        <v>0</v>
      </c>
      <c r="AZ136" s="27">
        <f t="shared" si="212"/>
        <v>0</v>
      </c>
      <c r="BA136" s="27">
        <f t="shared" si="212"/>
        <v>0</v>
      </c>
      <c r="BB136" s="27">
        <f t="shared" si="212"/>
        <v>0</v>
      </c>
      <c r="BC136" s="27">
        <f t="shared" si="212"/>
        <v>0</v>
      </c>
      <c r="BD136" s="27">
        <f t="shared" si="213"/>
        <v>1104.2742981371252</v>
      </c>
      <c r="BE136" s="27">
        <f t="shared" si="213"/>
        <v>1372.2627019174802</v>
      </c>
      <c r="BF136" s="27">
        <f t="shared" si="213"/>
        <v>1370.4723433830827</v>
      </c>
      <c r="BG136" s="27">
        <f t="shared" si="213"/>
        <v>1482.4168664812057</v>
      </c>
      <c r="BH136" s="27">
        <f t="shared" si="213"/>
        <v>4093.5134448052722</v>
      </c>
      <c r="BI136" s="4"/>
      <c r="BJ136" s="7">
        <f t="shared" si="193"/>
        <v>0.46074547018265039</v>
      </c>
      <c r="BK136" s="7">
        <f t="shared" si="194"/>
        <v>0.37156892756665361</v>
      </c>
      <c r="BL136" s="7">
        <f t="shared" si="195"/>
        <v>0.32698065625865519</v>
      </c>
      <c r="BM136" s="7">
        <f t="shared" si="196"/>
        <v>0.19321584233465985</v>
      </c>
      <c r="BN136" s="7">
        <f t="shared" si="197"/>
        <v>0.13376481392399528</v>
      </c>
      <c r="BO136" s="71">
        <f t="shared" si="146"/>
        <v>0</v>
      </c>
      <c r="BP136" s="7">
        <f t="shared" si="198"/>
        <v>3.4543505196717249E-2</v>
      </c>
      <c r="BQ136" s="7">
        <f t="shared" si="199"/>
        <v>6.6733910584393819E-2</v>
      </c>
      <c r="BR136" s="7">
        <f t="shared" si="200"/>
        <v>0.10278339965889711</v>
      </c>
      <c r="BS136" s="7">
        <f t="shared" si="201"/>
        <v>0.16716421043425025</v>
      </c>
      <c r="BT136" s="7">
        <f t="shared" si="202"/>
        <v>0.57001489774201552</v>
      </c>
      <c r="BU136" s="7">
        <f t="shared" si="203"/>
        <v>0</v>
      </c>
      <c r="BV136" s="7">
        <f t="shared" si="204"/>
        <v>0</v>
      </c>
      <c r="BW136" s="7">
        <f t="shared" si="205"/>
        <v>0</v>
      </c>
      <c r="BX136" s="7">
        <f t="shared" si="206"/>
        <v>0</v>
      </c>
      <c r="BY136" s="7">
        <f t="shared" si="207"/>
        <v>0</v>
      </c>
      <c r="BZ136" s="180"/>
      <c r="CA136" s="7">
        <f t="shared" si="147"/>
        <v>0.78409466473752476</v>
      </c>
      <c r="CB136" s="7">
        <f t="shared" si="148"/>
        <v>0.81037834680348164</v>
      </c>
      <c r="CC136" s="7">
        <f t="shared" si="149"/>
        <v>0.73097883447308754</v>
      </c>
      <c r="CD136" s="7">
        <f t="shared" si="150"/>
        <v>0.64068498575957522</v>
      </c>
      <c r="CE136" s="7">
        <f t="shared" si="151"/>
        <v>0.43381360626659332</v>
      </c>
      <c r="CF136" s="71">
        <f t="shared" si="134"/>
        <v>0</v>
      </c>
      <c r="CG136" s="174">
        <f t="shared" si="152"/>
        <v>0</v>
      </c>
      <c r="CH136" s="174">
        <f t="shared" si="153"/>
        <v>0</v>
      </c>
      <c r="CI136" s="174">
        <f t="shared" si="154"/>
        <v>0</v>
      </c>
      <c r="CJ136" s="174">
        <f t="shared" si="155"/>
        <v>0</v>
      </c>
      <c r="CK136" s="174">
        <f t="shared" si="156"/>
        <v>0</v>
      </c>
      <c r="CL136" s="71">
        <f t="shared" si="157"/>
        <v>0</v>
      </c>
      <c r="CM136" s="7">
        <f t="shared" si="158"/>
        <v>1.0078876401218644E-2</v>
      </c>
      <c r="CN136" s="7">
        <f t="shared" si="159"/>
        <v>1.2524846576580515E-2</v>
      </c>
      <c r="CO136" s="7">
        <f t="shared" si="160"/>
        <v>1.2508505706913895E-2</v>
      </c>
      <c r="CP136" s="7">
        <f t="shared" si="161"/>
        <v>1.3530240083963791E-2</v>
      </c>
      <c r="CQ136" s="7">
        <f t="shared" si="162"/>
        <v>3.7362108424075453E-2</v>
      </c>
      <c r="CR136" s="71">
        <f t="shared" si="163"/>
        <v>0</v>
      </c>
      <c r="CS136" s="7">
        <f t="shared" si="164"/>
        <v>3.3999504380402623</v>
      </c>
      <c r="CT136" s="7">
        <f t="shared" si="165"/>
        <v>1.4862757102666144</v>
      </c>
      <c r="CU136" s="7">
        <f t="shared" si="184"/>
        <v>1.0272445008090263</v>
      </c>
      <c r="CV136" s="93">
        <f t="shared" si="167"/>
        <v>0</v>
      </c>
      <c r="CW136" s="71">
        <f t="shared" si="168"/>
        <v>0</v>
      </c>
      <c r="CX136" s="16">
        <v>1969</v>
      </c>
      <c r="CY136" s="7">
        <f t="shared" si="169"/>
        <v>3.3999504380402623</v>
      </c>
      <c r="CZ136" s="7">
        <f t="shared" si="170"/>
        <v>4.8862261483068767</v>
      </c>
      <c r="DA136" s="7">
        <f t="shared" si="171"/>
        <v>5.9134706491159026</v>
      </c>
      <c r="DB136" s="92">
        <f t="shared" si="172"/>
        <v>5.9134706491159026</v>
      </c>
      <c r="DC136" s="93">
        <f t="shared" si="135"/>
        <v>0</v>
      </c>
      <c r="DD136" s="7">
        <f t="shared" si="173"/>
        <v>1.2894625165181111</v>
      </c>
      <c r="DE136" s="7">
        <f t="shared" si="174"/>
        <v>1.2612060315311096</v>
      </c>
      <c r="DF136" s="7">
        <f t="shared" si="175"/>
        <v>1.1732513960975537</v>
      </c>
      <c r="DG136" s="7">
        <f t="shared" si="176"/>
        <v>1.0145952786124492</v>
      </c>
      <c r="DH136" s="7">
        <f t="shared" si="177"/>
        <v>1.1749554263566795</v>
      </c>
      <c r="DI136" s="71">
        <f t="shared" si="178"/>
        <v>0</v>
      </c>
      <c r="DJ136" s="16">
        <v>1969</v>
      </c>
      <c r="DK136" s="23">
        <f t="shared" si="179"/>
        <v>1.0014523999415588</v>
      </c>
      <c r="DL136" s="23">
        <f t="shared" si="180"/>
        <v>0.90987630975551115</v>
      </c>
      <c r="DM136" s="23">
        <f t="shared" si="181"/>
        <v>0.59346944919314903</v>
      </c>
      <c r="DN136" s="23">
        <f t="shared" si="182"/>
        <v>0.93225839601622884</v>
      </c>
      <c r="DP136" s="7">
        <v>16.318427480889522</v>
      </c>
      <c r="DQ136" s="7">
        <v>15.960567229115634</v>
      </c>
      <c r="DR136" s="7">
        <v>15.369032751596187</v>
      </c>
      <c r="DS136" s="7">
        <v>16.17519816298628</v>
      </c>
      <c r="DT136" s="7">
        <v>36.176774375412371</v>
      </c>
      <c r="DU136" s="71">
        <f t="shared" si="216"/>
        <v>0</v>
      </c>
      <c r="DV136" s="16">
        <v>1969</v>
      </c>
      <c r="DW136" s="23">
        <f t="shared" si="217"/>
        <v>0.96498541947966543</v>
      </c>
      <c r="DX136" s="23">
        <f t="shared" si="218"/>
        <v>0.94382345852616434</v>
      </c>
      <c r="DY136" s="23">
        <f t="shared" si="219"/>
        <v>0.90884324081865075</v>
      </c>
      <c r="DZ136" s="23">
        <f t="shared" si="220"/>
        <v>0.95651559580452838</v>
      </c>
      <c r="EA136" s="23">
        <f t="shared" si="221"/>
        <v>2.1393029344868935</v>
      </c>
      <c r="EB136" s="71">
        <f t="shared" si="222"/>
        <v>0</v>
      </c>
      <c r="EC136" s="23">
        <f t="shared" si="223"/>
        <v>0.32447709703844563</v>
      </c>
      <c r="ED136" s="23">
        <f t="shared" si="224"/>
        <v>0.31738257300494521</v>
      </c>
      <c r="EE136" s="23">
        <f t="shared" si="225"/>
        <v>0.26440815527890293</v>
      </c>
      <c r="EF136" s="23">
        <f t="shared" si="226"/>
        <v>5.8079682807920863E-2</v>
      </c>
      <c r="EG136" s="23">
        <f t="shared" si="227"/>
        <v>-0.96434750813021397</v>
      </c>
      <c r="EH136" s="22">
        <f t="shared" si="215"/>
        <v>0</v>
      </c>
      <c r="EI136" s="23">
        <f t="shared" si="228"/>
        <v>2.3538745059707904</v>
      </c>
      <c r="EJ136" s="23">
        <f t="shared" si="229"/>
        <v>0.94182069746578401</v>
      </c>
    </row>
    <row r="137" spans="1:140">
      <c r="A137" s="16">
        <v>1970</v>
      </c>
      <c r="B137" s="10">
        <v>715545.32428157772</v>
      </c>
      <c r="C137" s="10">
        <v>181726.69834683769</v>
      </c>
      <c r="D137" s="10">
        <v>94061.602726693905</v>
      </c>
      <c r="E137" s="10">
        <v>0</v>
      </c>
      <c r="F137" s="9">
        <v>0</v>
      </c>
      <c r="G137" s="10">
        <v>423646.46001606015</v>
      </c>
      <c r="H137" s="10">
        <v>0</v>
      </c>
      <c r="I137" s="10">
        <v>16110.563191985984</v>
      </c>
      <c r="J137" s="10">
        <v>11181617.049828524</v>
      </c>
      <c r="K137" s="10">
        <v>9496013.9999999981</v>
      </c>
      <c r="L137" s="10">
        <f t="shared" si="136"/>
        <v>1177506.3779211494</v>
      </c>
      <c r="M137" s="82">
        <v>1046.6990000000001</v>
      </c>
      <c r="N137" s="82">
        <f t="shared" si="137"/>
        <v>1075.364809384183</v>
      </c>
      <c r="O137" s="83">
        <f t="shared" si="208"/>
        <v>75352.17663764795</v>
      </c>
      <c r="P137" s="83">
        <f t="shared" ref="P137:P167" si="230">100*B137/J137</f>
        <v>6.399300933781765</v>
      </c>
      <c r="Q137" s="84">
        <v>1970</v>
      </c>
      <c r="R137" s="11">
        <f t="shared" ref="R137:R167" si="231">100*B137/$J137</f>
        <v>6.399300933781765</v>
      </c>
      <c r="S137" s="11">
        <f t="shared" ref="S137:S167" si="232">100*C137/$J137</f>
        <v>1.6252273489336193</v>
      </c>
      <c r="T137" s="11">
        <f t="shared" ref="T137:T167" si="233">100*D137/$J137</f>
        <v>0.84121645650649768</v>
      </c>
      <c r="U137" s="11">
        <f t="shared" ref="U137:U167" si="234">100*E137/$J137</f>
        <v>0</v>
      </c>
      <c r="V137" s="11">
        <v>0</v>
      </c>
      <c r="W137" s="11"/>
      <c r="X137" s="11">
        <f t="shared" ref="X137:X167" si="235">100*G137/$J137</f>
        <v>3.7887763292927028</v>
      </c>
      <c r="Y137" s="11">
        <f t="shared" ref="Y137:Y167" si="236">100*H137/$J137</f>
        <v>0</v>
      </c>
      <c r="Z137" s="11">
        <f t="shared" ref="Z137:Z167" si="237">100*I137/$J137</f>
        <v>0.14408079904894477</v>
      </c>
      <c r="AA137" s="71">
        <f t="shared" si="139"/>
        <v>0</v>
      </c>
      <c r="AB137" s="66">
        <v>1970</v>
      </c>
      <c r="AC137" s="10">
        <f t="shared" si="209"/>
        <v>56335.276487519681</v>
      </c>
      <c r="AD137" s="10">
        <f t="shared" si="209"/>
        <v>45431.674586709421</v>
      </c>
      <c r="AE137" s="10">
        <f t="shared" si="209"/>
        <v>39979.873636304292</v>
      </c>
      <c r="AF137" s="10">
        <f t="shared" si="209"/>
        <v>23624.470785088899</v>
      </c>
      <c r="AG137" s="10">
        <f t="shared" si="209"/>
        <v>16355.402851215391</v>
      </c>
      <c r="AH137" s="10">
        <f t="shared" si="210"/>
        <v>3452.0608200696661</v>
      </c>
      <c r="AI137" s="10">
        <f t="shared" si="210"/>
        <v>6668.967633322598</v>
      </c>
      <c r="AJ137" s="10">
        <f t="shared" si="210"/>
        <v>10271.527017754976</v>
      </c>
      <c r="AK137" s="10">
        <f t="shared" si="210"/>
        <v>16705.340644260839</v>
      </c>
      <c r="AL137" s="10">
        <f t="shared" si="210"/>
        <v>56963.70661128583</v>
      </c>
      <c r="AM137" s="27">
        <f t="shared" si="211"/>
        <v>0</v>
      </c>
      <c r="AN137" s="27">
        <f t="shared" si="211"/>
        <v>0</v>
      </c>
      <c r="AO137" s="27">
        <f t="shared" si="211"/>
        <v>0</v>
      </c>
      <c r="AP137" s="27">
        <f t="shared" si="211"/>
        <v>0</v>
      </c>
      <c r="AQ137" s="27">
        <f t="shared" si="211"/>
        <v>0</v>
      </c>
      <c r="AR137" s="84">
        <v>1970</v>
      </c>
      <c r="AS137" s="27">
        <f t="shared" si="214"/>
        <v>97701.109203521351</v>
      </c>
      <c r="AT137" s="27">
        <f t="shared" si="214"/>
        <v>100976.15366853667</v>
      </c>
      <c r="AU137" s="27">
        <f t="shared" si="214"/>
        <v>91082.679355081229</v>
      </c>
      <c r="AV137" s="27">
        <f t="shared" si="214"/>
        <v>79831.730241024692</v>
      </c>
      <c r="AW137" s="27">
        <f t="shared" si="214"/>
        <v>54054.787547896252</v>
      </c>
      <c r="AX137" s="157">
        <f t="shared" si="143"/>
        <v>423646.46001606021</v>
      </c>
      <c r="AY137" s="83">
        <f t="shared" si="212"/>
        <v>0</v>
      </c>
      <c r="AZ137" s="83">
        <f t="shared" si="212"/>
        <v>0</v>
      </c>
      <c r="BA137" s="83">
        <f t="shared" si="212"/>
        <v>0</v>
      </c>
      <c r="BB137" s="83">
        <f t="shared" si="212"/>
        <v>0</v>
      </c>
      <c r="BC137" s="83">
        <f t="shared" si="212"/>
        <v>0</v>
      </c>
      <c r="BD137" s="83">
        <f t="shared" si="213"/>
        <v>1887.9969004688378</v>
      </c>
      <c r="BE137" s="83">
        <f t="shared" si="213"/>
        <v>2346.1813176489186</v>
      </c>
      <c r="BF137" s="83">
        <f t="shared" si="213"/>
        <v>2343.1203106424414</v>
      </c>
      <c r="BG137" s="83">
        <f t="shared" si="213"/>
        <v>2534.513801363235</v>
      </c>
      <c r="BH137" s="83">
        <f t="shared" si="213"/>
        <v>6998.7508618625498</v>
      </c>
      <c r="BI137" s="85"/>
      <c r="BJ137" s="11">
        <f t="shared" ref="BJ137:BJ167" si="238">100*AC137/$J137</f>
        <v>0.50382047816942199</v>
      </c>
      <c r="BK137" s="11">
        <f t="shared" ref="BK137:BK167" si="239">100*AD137/$J137</f>
        <v>0.40630683723340483</v>
      </c>
      <c r="BL137" s="11">
        <f t="shared" ref="BL137:BL167" si="240">100*AE137/$J137</f>
        <v>0.35755001676539627</v>
      </c>
      <c r="BM137" s="11">
        <f t="shared" ref="BM137:BM167" si="241">100*AF137/$J137</f>
        <v>0.2112795553613705</v>
      </c>
      <c r="BN137" s="11">
        <f t="shared" ref="BN137:BN167" si="242">100*AG137/$J137</f>
        <v>0.14627046140402572</v>
      </c>
      <c r="BO137" s="71">
        <f t="shared" si="146"/>
        <v>0</v>
      </c>
      <c r="BP137" s="11">
        <f t="shared" ref="BP137:BP167" si="243">100*AH137/$J137</f>
        <v>3.0872643953788463E-2</v>
      </c>
      <c r="BQ137" s="11">
        <f t="shared" ref="BQ137:BQ167" si="244">100*AI137/$J137</f>
        <v>5.9642246766310698E-2</v>
      </c>
      <c r="BR137" s="11">
        <f t="shared" ref="BR137:BR167" si="245">100*AJ137/$J137</f>
        <v>9.1860837050509569E-2</v>
      </c>
      <c r="BS137" s="11">
        <f t="shared" ref="BS137:BS167" si="246">100*AK137/$J137</f>
        <v>0.14940004267555404</v>
      </c>
      <c r="BT137" s="11">
        <f t="shared" ref="BT137:BT167" si="247">100*AL137/$J137</f>
        <v>0.5094406860603351</v>
      </c>
      <c r="BU137" s="11">
        <f t="shared" ref="BU137:BU167" si="248">100*AM137/$J137</f>
        <v>0</v>
      </c>
      <c r="BV137" s="11">
        <f t="shared" ref="BV137:BV167" si="249">100*AN137/$J137</f>
        <v>0</v>
      </c>
      <c r="BW137" s="11">
        <f t="shared" ref="BW137:BW167" si="250">100*AO137/$J137</f>
        <v>0</v>
      </c>
      <c r="BX137" s="11">
        <f t="shared" ref="BX137:BX167" si="251">100*AP137/$J137</f>
        <v>0</v>
      </c>
      <c r="BY137" s="11">
        <f t="shared" ref="BY137:BY167" si="252">100*AQ137/$J137</f>
        <v>0</v>
      </c>
      <c r="BZ137" s="181"/>
      <c r="CA137" s="11">
        <f t="shared" si="147"/>
        <v>0.87376547388572612</v>
      </c>
      <c r="CB137" s="11">
        <f t="shared" si="148"/>
        <v>0.90305501626962981</v>
      </c>
      <c r="CC137" s="11">
        <f t="shared" si="149"/>
        <v>0.81457519917906718</v>
      </c>
      <c r="CD137" s="11">
        <f t="shared" si="150"/>
        <v>0.71395514517507963</v>
      </c>
      <c r="CE137" s="11">
        <f t="shared" si="151"/>
        <v>0.48342549478320057</v>
      </c>
      <c r="CF137" s="71">
        <f t="shared" ref="CF137:CF167" si="253">SUM(CA137:CE137)-X137</f>
        <v>0</v>
      </c>
      <c r="CG137" s="174">
        <f t="shared" si="152"/>
        <v>0</v>
      </c>
      <c r="CH137" s="174">
        <f t="shared" si="153"/>
        <v>0</v>
      </c>
      <c r="CI137" s="174">
        <f t="shared" si="154"/>
        <v>0</v>
      </c>
      <c r="CJ137" s="174">
        <f t="shared" si="155"/>
        <v>0</v>
      </c>
      <c r="CK137" s="174">
        <f t="shared" si="156"/>
        <v>0</v>
      </c>
      <c r="CL137" s="71">
        <f t="shared" si="157"/>
        <v>0</v>
      </c>
      <c r="CM137" s="11">
        <f t="shared" si="158"/>
        <v>1.6884828840545842E-2</v>
      </c>
      <c r="CN137" s="11">
        <f t="shared" si="159"/>
        <v>2.0982486765497826E-2</v>
      </c>
      <c r="CO137" s="11">
        <f t="shared" si="160"/>
        <v>2.0955111413678527E-2</v>
      </c>
      <c r="CP137" s="11">
        <f t="shared" si="161"/>
        <v>2.2666791306379996E-2</v>
      </c>
      <c r="CQ137" s="11">
        <f t="shared" si="162"/>
        <v>6.2591580722842585E-2</v>
      </c>
      <c r="CR137" s="71">
        <f t="shared" si="163"/>
        <v>0</v>
      </c>
      <c r="CS137" s="11">
        <f t="shared" si="164"/>
        <v>3.7887763292927037</v>
      </c>
      <c r="CT137" s="11">
        <f t="shared" si="165"/>
        <v>1.6252273489336193</v>
      </c>
      <c r="CU137" s="7">
        <f t="shared" si="184"/>
        <v>0.98529725555544267</v>
      </c>
      <c r="CV137" s="93">
        <f t="shared" si="167"/>
        <v>0</v>
      </c>
      <c r="CW137" s="71">
        <f t="shared" si="168"/>
        <v>0</v>
      </c>
      <c r="CX137" s="66">
        <v>1970</v>
      </c>
      <c r="CY137" s="11">
        <f t="shared" si="169"/>
        <v>3.7887763292927037</v>
      </c>
      <c r="CZ137" s="11">
        <f t="shared" si="170"/>
        <v>5.4140036782263232</v>
      </c>
      <c r="DA137" s="11">
        <f t="shared" si="171"/>
        <v>6.3993009337817659</v>
      </c>
      <c r="DB137" s="92">
        <f t="shared" si="172"/>
        <v>6.399300933781765</v>
      </c>
      <c r="DC137" s="93">
        <f t="shared" ref="DC137:DC148" si="254">DB137-R137</f>
        <v>0</v>
      </c>
      <c r="DD137" s="7">
        <f t="shared" si="173"/>
        <v>1.4253434248494823</v>
      </c>
      <c r="DE137" s="7">
        <f t="shared" si="174"/>
        <v>1.3899865870348431</v>
      </c>
      <c r="DF137" s="7">
        <f t="shared" si="175"/>
        <v>1.2849411644086515</v>
      </c>
      <c r="DG137" s="7">
        <f t="shared" si="176"/>
        <v>1.0973015345183841</v>
      </c>
      <c r="DH137" s="7">
        <f t="shared" si="177"/>
        <v>1.201728222970404</v>
      </c>
      <c r="DI137" s="86">
        <f t="shared" si="178"/>
        <v>0</v>
      </c>
      <c r="DJ137" s="16">
        <v>1970</v>
      </c>
      <c r="DK137" s="87">
        <f t="shared" si="179"/>
        <v>0.93523988199370733</v>
      </c>
      <c r="DL137" s="87">
        <f t="shared" si="180"/>
        <v>0.90149583742903405</v>
      </c>
      <c r="DM137" s="87">
        <f t="shared" si="181"/>
        <v>0.59346944919314892</v>
      </c>
      <c r="DN137" s="87">
        <f t="shared" si="182"/>
        <v>0.93225839601622895</v>
      </c>
      <c r="DP137" s="7">
        <v>16.122922430846273</v>
      </c>
      <c r="DQ137" s="7">
        <v>15.769349570520699</v>
      </c>
      <c r="DR137" s="7">
        <v>15.201776176475786</v>
      </c>
      <c r="DS137" s="7">
        <v>16.09615315727013</v>
      </c>
      <c r="DT137" s="7">
        <v>36.809798664887104</v>
      </c>
      <c r="DU137" s="71">
        <f t="shared" si="216"/>
        <v>0</v>
      </c>
      <c r="DV137" s="66">
        <v>1970</v>
      </c>
      <c r="DW137" s="23">
        <f t="shared" si="217"/>
        <v>1.0317543256700552</v>
      </c>
      <c r="DX137" s="23">
        <f t="shared" si="218"/>
        <v>1.0091281343176419</v>
      </c>
      <c r="DY137" s="23">
        <f t="shared" si="219"/>
        <v>0.97280740481262884</v>
      </c>
      <c r="DZ137" s="23">
        <f t="shared" si="220"/>
        <v>1.0300412792961304</v>
      </c>
      <c r="EA137" s="23">
        <f t="shared" si="221"/>
        <v>2.3555697896853083</v>
      </c>
      <c r="EB137" s="71">
        <f t="shared" si="222"/>
        <v>0</v>
      </c>
      <c r="EC137" s="23">
        <f t="shared" si="223"/>
        <v>0.39358909917942708</v>
      </c>
      <c r="ED137" s="23">
        <f t="shared" si="224"/>
        <v>0.3808584527172012</v>
      </c>
      <c r="EE137" s="23">
        <f t="shared" si="225"/>
        <v>0.31213375959602263</v>
      </c>
      <c r="EF137" s="23">
        <f t="shared" si="226"/>
        <v>6.7260255222253651E-2</v>
      </c>
      <c r="EG137" s="23">
        <f t="shared" si="227"/>
        <v>-1.1538415667149042</v>
      </c>
      <c r="EH137" s="22">
        <f t="shared" si="215"/>
        <v>0</v>
      </c>
      <c r="EI137" s="23">
        <f t="shared" si="228"/>
        <v>2.4214143293235018</v>
      </c>
      <c r="EJ137" s="23">
        <f t="shared" si="229"/>
        <v>0.94286728982779466</v>
      </c>
    </row>
    <row r="138" spans="1:140">
      <c r="A138" s="16">
        <v>1971</v>
      </c>
      <c r="B138" s="9">
        <v>1065254.3786551848</v>
      </c>
      <c r="C138" s="9">
        <v>258110.32617521504</v>
      </c>
      <c r="D138" s="9">
        <v>206328.9928034347</v>
      </c>
      <c r="E138" s="9">
        <v>0</v>
      </c>
      <c r="F138" s="9">
        <v>0</v>
      </c>
      <c r="G138" s="9">
        <v>590548.98098322295</v>
      </c>
      <c r="H138" s="9">
        <v>0</v>
      </c>
      <c r="I138" s="9">
        <v>10266.078693312027</v>
      </c>
      <c r="J138" s="9">
        <v>12182957.069140818</v>
      </c>
      <c r="K138" s="9">
        <v>9669934.9999999981</v>
      </c>
      <c r="L138" s="9">
        <f t="shared" ref="L138:L167" si="255">1000000*J138/K138</f>
        <v>1259879.9339541395</v>
      </c>
      <c r="M138" s="40">
        <v>1119.6990000000001</v>
      </c>
      <c r="N138" s="40">
        <f t="shared" ref="N138:N159" si="256">M138/0.973343177</f>
        <v>1150.3640508901417</v>
      </c>
      <c r="O138" s="27">
        <f t="shared" ref="O138:O167" si="257">(B138*1000000)/K138</f>
        <v>110161.48284917996</v>
      </c>
      <c r="P138" s="27">
        <f t="shared" si="230"/>
        <v>8.7438080312492641</v>
      </c>
      <c r="Q138" s="19">
        <v>1971</v>
      </c>
      <c r="R138" s="7">
        <f t="shared" si="231"/>
        <v>8.7438080312492641</v>
      </c>
      <c r="S138" s="7">
        <f t="shared" si="232"/>
        <v>2.1186180392033331</v>
      </c>
      <c r="T138" s="7">
        <f t="shared" si="233"/>
        <v>1.6935871285803168</v>
      </c>
      <c r="U138" s="7">
        <f t="shared" si="234"/>
        <v>0</v>
      </c>
      <c r="V138" s="7">
        <v>0</v>
      </c>
      <c r="W138" s="7"/>
      <c r="X138" s="7">
        <f t="shared" si="235"/>
        <v>4.8473369612298107</v>
      </c>
      <c r="Y138" s="7">
        <f t="shared" si="236"/>
        <v>0</v>
      </c>
      <c r="Z138" s="7">
        <f t="shared" si="237"/>
        <v>8.4265902235802798E-2</v>
      </c>
      <c r="AA138" s="71">
        <f t="shared" ref="AA138:AA167" si="258">SUM(S138:U138)+SUM(X138:Z138)-R138</f>
        <v>0</v>
      </c>
      <c r="AB138" s="16">
        <v>1971</v>
      </c>
      <c r="AC138" s="9">
        <f t="shared" ref="AC138:AG167" si="259">$C138*(AC$6/100)</f>
        <v>80014.20111431666</v>
      </c>
      <c r="AD138" s="9">
        <f t="shared" si="259"/>
        <v>64527.581543803761</v>
      </c>
      <c r="AE138" s="9">
        <f t="shared" si="259"/>
        <v>56784.271758547307</v>
      </c>
      <c r="AF138" s="9">
        <f t="shared" si="259"/>
        <v>33554.342402777955</v>
      </c>
      <c r="AG138" s="9">
        <f t="shared" si="259"/>
        <v>23229.929355769353</v>
      </c>
      <c r="AH138" s="9">
        <f t="shared" ref="AH138:AL167" si="260">$D138*(AH$6/100)</f>
        <v>7572.2740358860528</v>
      </c>
      <c r="AI138" s="9">
        <f t="shared" si="260"/>
        <v>14628.72558976352</v>
      </c>
      <c r="AJ138" s="9">
        <f t="shared" si="260"/>
        <v>22531.126014135069</v>
      </c>
      <c r="AK138" s="9">
        <f t="shared" si="260"/>
        <v>36644.029121890002</v>
      </c>
      <c r="AL138" s="9">
        <f t="shared" si="260"/>
        <v>124952.83804176006</v>
      </c>
      <c r="AM138" s="27">
        <f t="shared" ref="AM138:AQ167" si="261">$E138*(AM$6/100)</f>
        <v>0</v>
      </c>
      <c r="AN138" s="27">
        <f t="shared" si="261"/>
        <v>0</v>
      </c>
      <c r="AO138" s="27">
        <f t="shared" si="261"/>
        <v>0</v>
      </c>
      <c r="AP138" s="27">
        <f t="shared" si="261"/>
        <v>0</v>
      </c>
      <c r="AQ138" s="27">
        <f t="shared" si="261"/>
        <v>0</v>
      </c>
      <c r="AR138" s="19">
        <v>1971</v>
      </c>
      <c r="AS138" s="27">
        <f t="shared" si="214"/>
        <v>136192.07505919642</v>
      </c>
      <c r="AT138" s="27">
        <f t="shared" si="214"/>
        <v>140757.37739033409</v>
      </c>
      <c r="AU138" s="27">
        <f t="shared" si="214"/>
        <v>126966.20544480829</v>
      </c>
      <c r="AV138" s="27">
        <f t="shared" si="214"/>
        <v>111282.75907740963</v>
      </c>
      <c r="AW138" s="27">
        <f t="shared" si="214"/>
        <v>75350.564011474562</v>
      </c>
      <c r="AX138" s="157">
        <f t="shared" ref="AX138:AX167" si="262">SUM(AS138:AW138)</f>
        <v>590548.98098322295</v>
      </c>
      <c r="AY138" s="27">
        <f t="shared" ref="AY138:BC167" si="263">$H138*AY$6/100</f>
        <v>0</v>
      </c>
      <c r="AZ138" s="27">
        <f t="shared" si="263"/>
        <v>0</v>
      </c>
      <c r="BA138" s="27">
        <f t="shared" si="263"/>
        <v>0</v>
      </c>
      <c r="BB138" s="27">
        <f t="shared" si="263"/>
        <v>0</v>
      </c>
      <c r="BC138" s="27">
        <f t="shared" si="263"/>
        <v>0</v>
      </c>
      <c r="BD138" s="27">
        <f t="shared" ref="BD138:BH167" si="264">$I138*BD$6/100</f>
        <v>1203.0817620692367</v>
      </c>
      <c r="BE138" s="27">
        <f t="shared" si="264"/>
        <v>1495.0490401070304</v>
      </c>
      <c r="BF138" s="27">
        <f t="shared" si="264"/>
        <v>1493.0984851553012</v>
      </c>
      <c r="BG138" s="27">
        <f t="shared" si="264"/>
        <v>1615.0595000318481</v>
      </c>
      <c r="BH138" s="27">
        <f t="shared" si="264"/>
        <v>4459.7899059486099</v>
      </c>
      <c r="BI138" s="4"/>
      <c r="BJ138" s="7">
        <f t="shared" si="238"/>
        <v>0.65677159215303316</v>
      </c>
      <c r="BK138" s="7">
        <f t="shared" si="239"/>
        <v>0.52965450980083328</v>
      </c>
      <c r="BL138" s="7">
        <f t="shared" si="240"/>
        <v>0.46609596862473324</v>
      </c>
      <c r="BM138" s="7">
        <f t="shared" si="241"/>
        <v>0.27542034509643332</v>
      </c>
      <c r="BN138" s="7">
        <f t="shared" si="242"/>
        <v>0.19067562352829998</v>
      </c>
      <c r="BO138" s="71">
        <f t="shared" ref="BO138:BO184" si="265">SUM(BJ138:BN138)-S138</f>
        <v>0</v>
      </c>
      <c r="BP138" s="7">
        <f t="shared" si="243"/>
        <v>6.2154647618897614E-2</v>
      </c>
      <c r="BQ138" s="7">
        <f t="shared" si="244"/>
        <v>0.12007532741634445</v>
      </c>
      <c r="BR138" s="7">
        <f t="shared" si="245"/>
        <v>0.1849397144409706</v>
      </c>
      <c r="BS138" s="7">
        <f t="shared" si="246"/>
        <v>0.30078107403586424</v>
      </c>
      <c r="BT138" s="7">
        <f t="shared" si="247"/>
        <v>1.0256363650682399</v>
      </c>
      <c r="BU138" s="7">
        <f t="shared" si="248"/>
        <v>0</v>
      </c>
      <c r="BV138" s="7">
        <f t="shared" si="249"/>
        <v>0</v>
      </c>
      <c r="BW138" s="7">
        <f t="shared" si="250"/>
        <v>0</v>
      </c>
      <c r="BX138" s="7">
        <f t="shared" si="251"/>
        <v>0</v>
      </c>
      <c r="BY138" s="7">
        <f t="shared" si="252"/>
        <v>0</v>
      </c>
      <c r="BZ138" s="180"/>
      <c r="CA138" s="7">
        <f t="shared" ref="CA138:CA167" si="266">100*AS138/$J138</f>
        <v>1.1178901336209102</v>
      </c>
      <c r="CB138" s="7">
        <f t="shared" ref="CB138:CB167" si="267">100*AT138/$J138</f>
        <v>1.1553629926749858</v>
      </c>
      <c r="CC138" s="7">
        <f t="shared" ref="CC138:CC167" si="268">100*AU138/$J138</f>
        <v>1.0421624628917974</v>
      </c>
      <c r="CD138" s="7">
        <f t="shared" ref="CD138:CD167" si="269">100*AV138/$J138</f>
        <v>0.91342978921994722</v>
      </c>
      <c r="CE138" s="7">
        <f t="shared" ref="CE138:CE167" si="270">100*AW138/$J138</f>
        <v>0.61849158282217054</v>
      </c>
      <c r="CF138" s="71">
        <f t="shared" si="253"/>
        <v>0</v>
      </c>
      <c r="CG138" s="174">
        <f t="shared" ref="CG138:CG167" si="271">100*AY138/$J138</f>
        <v>0</v>
      </c>
      <c r="CH138" s="174">
        <f t="shared" ref="CH138:CH167" si="272">100*AZ138/$J138</f>
        <v>0</v>
      </c>
      <c r="CI138" s="174">
        <f t="shared" ref="CI138:CI167" si="273">100*BA138/$J138</f>
        <v>0</v>
      </c>
      <c r="CJ138" s="174">
        <f t="shared" ref="CJ138:CJ167" si="274">100*BB138/$J138</f>
        <v>0</v>
      </c>
      <c r="CK138" s="174">
        <f t="shared" ref="CK138:CK167" si="275">100*BC138/$J138</f>
        <v>0</v>
      </c>
      <c r="CL138" s="71">
        <f t="shared" ref="CL138:CL167" si="276">SUM(CG138:CK138)-Y138</f>
        <v>0</v>
      </c>
      <c r="CM138" s="7">
        <f t="shared" ref="CM138:CM167" si="277">100*BD138/$J138</f>
        <v>9.8751210830137319E-3</v>
      </c>
      <c r="CN138" s="7">
        <f t="shared" ref="CN138:CN167" si="278">100*BE138/$J138</f>
        <v>1.2271643342599959E-2</v>
      </c>
      <c r="CO138" s="7">
        <f t="shared" ref="CO138:CO167" si="279">100*BF138/$J138</f>
        <v>1.2255632821175158E-2</v>
      </c>
      <c r="CP138" s="7">
        <f t="shared" ref="CP138:CP167" si="280">100*BG138/$J138</f>
        <v>1.3256711739736495E-2</v>
      </c>
      <c r="CQ138" s="7">
        <f t="shared" ref="CQ138:CQ167" si="281">100*BH138/$J138</f>
        <v>3.6606793249277444E-2</v>
      </c>
      <c r="CR138" s="71">
        <f t="shared" ref="CR138:CR167" si="282">SUM(CM138:CQ138)-Z138</f>
        <v>0</v>
      </c>
      <c r="CS138" s="7">
        <f t="shared" ref="CS138:CS167" si="283">SUM(CA138:CE138)</f>
        <v>4.8473369612298107</v>
      </c>
      <c r="CT138" s="7">
        <f t="shared" ref="CT138:CT167" si="284">SUM(BJ138:BN138)</f>
        <v>2.1186180392033327</v>
      </c>
      <c r="CU138" s="7">
        <f t="shared" si="184"/>
        <v>1.7778530308161196</v>
      </c>
      <c r="CV138" s="93">
        <f t="shared" ref="CV138:CV146" si="285">SUM(CS138:CU138)-R138</f>
        <v>0</v>
      </c>
      <c r="CW138" s="71">
        <f t="shared" ref="CW138:CW147" si="286">SUM(S138:V138)+SUM(X138:Z138)-R138</f>
        <v>0</v>
      </c>
      <c r="CX138" s="16">
        <v>1971</v>
      </c>
      <c r="CY138" s="7">
        <f t="shared" ref="CY138:CY167" si="287">CS138</f>
        <v>4.8473369612298107</v>
      </c>
      <c r="CZ138" s="7">
        <f t="shared" ref="CZ138:CZ167" si="288">CS138+CT138</f>
        <v>6.9659550004331434</v>
      </c>
      <c r="DA138" s="7">
        <f t="shared" ref="DA138:DA167" si="289">CZ138+CU138</f>
        <v>8.7438080312492623</v>
      </c>
      <c r="DB138" s="92">
        <f t="shared" ref="DB138:DB167" si="290">R138</f>
        <v>8.7438080312492641</v>
      </c>
      <c r="DC138" s="93">
        <f t="shared" si="254"/>
        <v>0</v>
      </c>
      <c r="DD138" s="7">
        <f t="shared" ref="DD138:DD167" si="291">BJ138+BP138+BU138+CA138+CG138+CM138</f>
        <v>1.8466914944758546</v>
      </c>
      <c r="DE138" s="7">
        <f t="shared" ref="DE138:DE167" si="292">BK138+BQ138+BV138+CB138+CH138+CN138</f>
        <v>1.8173644732347636</v>
      </c>
      <c r="DF138" s="7">
        <f t="shared" ref="DF138:DF167" si="293">BL138+BR138+BW138+CC138+CI138+CO138</f>
        <v>1.7054537787786763</v>
      </c>
      <c r="DG138" s="7">
        <f t="shared" ref="DG138:DG167" si="294">BM138+BS138+BX138+CD138+CJ138+CP138</f>
        <v>1.5028879200919811</v>
      </c>
      <c r="DH138" s="7">
        <f t="shared" ref="DH138:DH167" si="295">BN138+BT138+BY138+CE138+CK138+CQ138</f>
        <v>1.871410364667988</v>
      </c>
      <c r="DI138" s="71">
        <f t="shared" ref="DI138:DI167" si="296">SUM(DD138:DH138)-DB138</f>
        <v>0</v>
      </c>
      <c r="DJ138" s="16">
        <v>1971</v>
      </c>
      <c r="DK138" s="23">
        <f t="shared" ref="DK138:DK167" si="297">DH138/DF138</f>
        <v>1.0973093425071643</v>
      </c>
      <c r="DL138" s="23">
        <f t="shared" ref="DL138:DL167" si="298">DF138/DD138</f>
        <v>0.92351851074222568</v>
      </c>
      <c r="DM138" s="23">
        <f t="shared" ref="DM138:DM167" si="299">CE138/CC138</f>
        <v>0.59346944919314892</v>
      </c>
      <c r="DN138" s="23">
        <f t="shared" ref="DN138:DN167" si="300">CC138/CA138</f>
        <v>0.93225839601622873</v>
      </c>
      <c r="DP138" s="7">
        <v>15.370876589072427</v>
      </c>
      <c r="DQ138" s="7">
        <v>15.033795962119084</v>
      </c>
      <c r="DR138" s="7">
        <v>14.558393246977024</v>
      </c>
      <c r="DS138" s="7">
        <v>15.792092122280646</v>
      </c>
      <c r="DT138" s="7">
        <v>39.244842079550835</v>
      </c>
      <c r="DU138" s="71">
        <f t="shared" si="216"/>
        <v>0</v>
      </c>
      <c r="DV138" s="16">
        <v>1971</v>
      </c>
      <c r="DW138" s="23">
        <f t="shared" si="217"/>
        <v>1.3439999416687278</v>
      </c>
      <c r="DX138" s="23">
        <f t="shared" si="218"/>
        <v>1.314526258737396</v>
      </c>
      <c r="DY138" s="23">
        <f t="shared" si="219"/>
        <v>1.2729579579500276</v>
      </c>
      <c r="DZ138" s="23">
        <f t="shared" si="220"/>
        <v>1.3808302192902575</v>
      </c>
      <c r="EA138" s="23">
        <f t="shared" si="221"/>
        <v>3.4314936536028569</v>
      </c>
      <c r="EB138" s="71">
        <f t="shared" si="222"/>
        <v>0</v>
      </c>
      <c r="EC138" s="23">
        <f t="shared" si="223"/>
        <v>0.50269155280712674</v>
      </c>
      <c r="ED138" s="23">
        <f t="shared" si="224"/>
        <v>0.50283821449736754</v>
      </c>
      <c r="EE138" s="23">
        <f t="shared" si="225"/>
        <v>0.43249582082864868</v>
      </c>
      <c r="EF138" s="23">
        <f t="shared" si="226"/>
        <v>0.12205770080172362</v>
      </c>
      <c r="EG138" s="23">
        <f t="shared" si="227"/>
        <v>-1.5600832889348688</v>
      </c>
      <c r="EH138" s="22">
        <f t="shared" si="215"/>
        <v>-2.2204460492503131E-15</v>
      </c>
      <c r="EI138" s="23">
        <f t="shared" si="228"/>
        <v>2.6956849848591515</v>
      </c>
      <c r="EJ138" s="23">
        <f t="shared" si="229"/>
        <v>0.94714137886755145</v>
      </c>
    </row>
    <row r="139" spans="1:140">
      <c r="A139" s="16">
        <v>1972</v>
      </c>
      <c r="B139" s="9">
        <v>1745606.5699769976</v>
      </c>
      <c r="C139" s="9">
        <v>464052.09392986831</v>
      </c>
      <c r="D139" s="9">
        <v>277100.81312682183</v>
      </c>
      <c r="E139" s="9">
        <v>0</v>
      </c>
      <c r="F139" s="9">
        <v>0</v>
      </c>
      <c r="G139" s="9">
        <v>979223.25519667019</v>
      </c>
      <c r="H139" s="9">
        <v>0</v>
      </c>
      <c r="I139" s="9">
        <v>25230.407723637189</v>
      </c>
      <c r="J139" s="9">
        <v>12035157.512803387</v>
      </c>
      <c r="K139" s="9">
        <v>9839683</v>
      </c>
      <c r="L139" s="9">
        <f t="shared" si="255"/>
        <v>1223124.5165930027</v>
      </c>
      <c r="M139" s="40">
        <v>1086.694</v>
      </c>
      <c r="N139" s="40">
        <f t="shared" si="256"/>
        <v>1116.4551472476187</v>
      </c>
      <c r="O139" s="27">
        <f t="shared" si="257"/>
        <v>177404.75683789788</v>
      </c>
      <c r="P139" s="27">
        <f t="shared" si="230"/>
        <v>14.50422703749382</v>
      </c>
      <c r="Q139" s="19">
        <v>1972</v>
      </c>
      <c r="R139" s="7">
        <f t="shared" si="231"/>
        <v>14.50422703749382</v>
      </c>
      <c r="S139" s="7">
        <f t="shared" si="232"/>
        <v>3.8558040759848371</v>
      </c>
      <c r="T139" s="7">
        <f t="shared" si="233"/>
        <v>2.3024278064664552</v>
      </c>
      <c r="U139" s="7">
        <f t="shared" si="234"/>
        <v>0</v>
      </c>
      <c r="V139" s="7">
        <v>0</v>
      </c>
      <c r="W139" s="7"/>
      <c r="X139" s="7">
        <f t="shared" si="235"/>
        <v>8.1363559567454029</v>
      </c>
      <c r="Y139" s="7">
        <f t="shared" si="236"/>
        <v>0</v>
      </c>
      <c r="Z139" s="7">
        <f t="shared" si="237"/>
        <v>0.20963919829712468</v>
      </c>
      <c r="AA139" s="71">
        <f t="shared" si="258"/>
        <v>0</v>
      </c>
      <c r="AB139" s="16">
        <v>1972</v>
      </c>
      <c r="AC139" s="9">
        <f t="shared" si="259"/>
        <v>143856.14911825917</v>
      </c>
      <c r="AD139" s="9">
        <f t="shared" si="259"/>
        <v>116013.02348246708</v>
      </c>
      <c r="AE139" s="9">
        <f t="shared" si="259"/>
        <v>102091.46066457103</v>
      </c>
      <c r="AF139" s="9">
        <f t="shared" si="259"/>
        <v>60326.772210882882</v>
      </c>
      <c r="AG139" s="9">
        <f t="shared" si="259"/>
        <v>41764.688453688148</v>
      </c>
      <c r="AH139" s="9">
        <f t="shared" si="260"/>
        <v>10169.59984175436</v>
      </c>
      <c r="AI139" s="9">
        <f t="shared" si="260"/>
        <v>19646.447650691669</v>
      </c>
      <c r="AJ139" s="9">
        <f t="shared" si="260"/>
        <v>30259.408793448943</v>
      </c>
      <c r="AK139" s="9">
        <f t="shared" si="260"/>
        <v>49213.104411323562</v>
      </c>
      <c r="AL139" s="9">
        <f t="shared" si="260"/>
        <v>167812.25242960331</v>
      </c>
      <c r="AM139" s="27">
        <f t="shared" si="261"/>
        <v>0</v>
      </c>
      <c r="AN139" s="27">
        <f t="shared" si="261"/>
        <v>0</v>
      </c>
      <c r="AO139" s="27">
        <f t="shared" si="261"/>
        <v>0</v>
      </c>
      <c r="AP139" s="27">
        <f t="shared" si="261"/>
        <v>0</v>
      </c>
      <c r="AQ139" s="27">
        <f t="shared" si="261"/>
        <v>0</v>
      </c>
      <c r="AR139" s="19">
        <v>1972</v>
      </c>
      <c r="AS139" s="27">
        <f t="shared" si="214"/>
        <v>225827.91837082905</v>
      </c>
      <c r="AT139" s="27">
        <f t="shared" si="214"/>
        <v>233397.90892810785</v>
      </c>
      <c r="AU139" s="27">
        <f t="shared" si="214"/>
        <v>210529.97295607295</v>
      </c>
      <c r="AV139" s="27">
        <f t="shared" si="214"/>
        <v>184524.34785277132</v>
      </c>
      <c r="AW139" s="27">
        <f t="shared" si="214"/>
        <v>124943.10708888917</v>
      </c>
      <c r="AX139" s="157">
        <f t="shared" si="262"/>
        <v>979223.2551966703</v>
      </c>
      <c r="AY139" s="27">
        <f t="shared" si="263"/>
        <v>0</v>
      </c>
      <c r="AZ139" s="27">
        <f t="shared" si="263"/>
        <v>0</v>
      </c>
      <c r="BA139" s="27">
        <f t="shared" si="263"/>
        <v>0</v>
      </c>
      <c r="BB139" s="27">
        <f t="shared" si="263"/>
        <v>0</v>
      </c>
      <c r="BC139" s="27">
        <f t="shared" si="263"/>
        <v>0</v>
      </c>
      <c r="BD139" s="27">
        <f t="shared" si="264"/>
        <v>2956.751481133042</v>
      </c>
      <c r="BE139" s="27">
        <f t="shared" si="264"/>
        <v>3674.3042767932839</v>
      </c>
      <c r="BF139" s="27">
        <f t="shared" si="264"/>
        <v>3669.5104993257924</v>
      </c>
      <c r="BG139" s="27">
        <f t="shared" si="264"/>
        <v>3969.2477430826025</v>
      </c>
      <c r="BH139" s="27">
        <f t="shared" si="264"/>
        <v>10960.593723302465</v>
      </c>
      <c r="BI139" s="4"/>
      <c r="BJ139" s="7">
        <f t="shared" si="238"/>
        <v>1.1952992635552995</v>
      </c>
      <c r="BK139" s="7">
        <f t="shared" si="239"/>
        <v>0.96395101899620927</v>
      </c>
      <c r="BL139" s="7">
        <f t="shared" si="240"/>
        <v>0.84827689671666417</v>
      </c>
      <c r="BM139" s="7">
        <f t="shared" si="241"/>
        <v>0.50125452987802888</v>
      </c>
      <c r="BN139" s="7">
        <f t="shared" si="242"/>
        <v>0.3470223668386353</v>
      </c>
      <c r="BO139" s="71">
        <f t="shared" si="265"/>
        <v>0</v>
      </c>
      <c r="BP139" s="7">
        <f t="shared" si="243"/>
        <v>8.4499100497318902E-2</v>
      </c>
      <c r="BQ139" s="7">
        <f t="shared" si="244"/>
        <v>0.16324213147847169</v>
      </c>
      <c r="BR139" s="7">
        <f t="shared" si="245"/>
        <v>0.25142511646613697</v>
      </c>
      <c r="BS139" s="7">
        <f t="shared" si="246"/>
        <v>0.40891117842844255</v>
      </c>
      <c r="BT139" s="7">
        <f t="shared" si="247"/>
        <v>1.3943502795960854</v>
      </c>
      <c r="BU139" s="7">
        <f t="shared" si="248"/>
        <v>0</v>
      </c>
      <c r="BV139" s="7">
        <f t="shared" si="249"/>
        <v>0</v>
      </c>
      <c r="BW139" s="7">
        <f t="shared" si="250"/>
        <v>0</v>
      </c>
      <c r="BX139" s="7">
        <f t="shared" si="251"/>
        <v>0</v>
      </c>
      <c r="BY139" s="7">
        <f t="shared" si="252"/>
        <v>0</v>
      </c>
      <c r="BZ139" s="180"/>
      <c r="CA139" s="7">
        <f t="shared" si="266"/>
        <v>1.87640185124778</v>
      </c>
      <c r="CB139" s="7">
        <f t="shared" si="267"/>
        <v>1.9393008249357073</v>
      </c>
      <c r="CC139" s="7">
        <f t="shared" si="268"/>
        <v>1.7492913801261381</v>
      </c>
      <c r="CD139" s="7">
        <f t="shared" si="269"/>
        <v>1.5332109085939956</v>
      </c>
      <c r="CE139" s="7">
        <f t="shared" si="270"/>
        <v>1.0381509918417826</v>
      </c>
      <c r="CF139" s="71">
        <f t="shared" si="253"/>
        <v>0</v>
      </c>
      <c r="CG139" s="174">
        <f t="shared" si="271"/>
        <v>0</v>
      </c>
      <c r="CH139" s="174">
        <f t="shared" si="272"/>
        <v>0</v>
      </c>
      <c r="CI139" s="174">
        <f t="shared" si="273"/>
        <v>0</v>
      </c>
      <c r="CJ139" s="174">
        <f t="shared" si="274"/>
        <v>0</v>
      </c>
      <c r="CK139" s="174">
        <f t="shared" si="275"/>
        <v>0</v>
      </c>
      <c r="CL139" s="71">
        <f t="shared" si="276"/>
        <v>0</v>
      </c>
      <c r="CM139" s="7">
        <f t="shared" si="277"/>
        <v>2.4567617648440041E-2</v>
      </c>
      <c r="CN139" s="7">
        <f t="shared" si="278"/>
        <v>3.0529756448010262E-2</v>
      </c>
      <c r="CO139" s="7">
        <f t="shared" si="279"/>
        <v>3.0489925000333807E-2</v>
      </c>
      <c r="CP139" s="7">
        <f t="shared" si="280"/>
        <v>3.2980438676103653E-2</v>
      </c>
      <c r="CQ139" s="7">
        <f t="shared" si="281"/>
        <v>9.1071460524236869E-2</v>
      </c>
      <c r="CR139" s="71">
        <f t="shared" si="282"/>
        <v>0</v>
      </c>
      <c r="CS139" s="7">
        <f t="shared" si="283"/>
        <v>8.1363559567454029</v>
      </c>
      <c r="CT139" s="7">
        <f t="shared" si="284"/>
        <v>3.8558040759848371</v>
      </c>
      <c r="CU139" s="7">
        <f t="shared" si="184"/>
        <v>2.5120670047635798</v>
      </c>
      <c r="CV139" s="93">
        <f t="shared" si="285"/>
        <v>0</v>
      </c>
      <c r="CW139" s="71">
        <f t="shared" si="286"/>
        <v>0</v>
      </c>
      <c r="CX139" s="16">
        <v>1972</v>
      </c>
      <c r="CY139" s="7">
        <f t="shared" si="287"/>
        <v>8.1363559567454029</v>
      </c>
      <c r="CZ139" s="7">
        <f t="shared" si="288"/>
        <v>11.99216003273024</v>
      </c>
      <c r="DA139" s="7">
        <f t="shared" si="289"/>
        <v>14.50422703749382</v>
      </c>
      <c r="DB139" s="92">
        <f t="shared" si="290"/>
        <v>14.50422703749382</v>
      </c>
      <c r="DC139" s="93">
        <f t="shared" si="254"/>
        <v>0</v>
      </c>
      <c r="DD139" s="7">
        <f t="shared" si="291"/>
        <v>3.1807678329488382</v>
      </c>
      <c r="DE139" s="7">
        <f t="shared" si="292"/>
        <v>3.0970237318583989</v>
      </c>
      <c r="DF139" s="7">
        <f t="shared" si="293"/>
        <v>2.8794833183092732</v>
      </c>
      <c r="DG139" s="7">
        <f t="shared" si="294"/>
        <v>2.4763570555765706</v>
      </c>
      <c r="DH139" s="7">
        <f t="shared" si="295"/>
        <v>2.8705950988007398</v>
      </c>
      <c r="DI139" s="71">
        <f t="shared" si="296"/>
        <v>0</v>
      </c>
      <c r="DJ139" s="16">
        <v>1972</v>
      </c>
      <c r="DK139" s="23">
        <f t="shared" si="297"/>
        <v>0.99691325889890825</v>
      </c>
      <c r="DL139" s="23">
        <f t="shared" si="298"/>
        <v>0.90527931290092023</v>
      </c>
      <c r="DM139" s="23">
        <f t="shared" si="299"/>
        <v>0.59346944919314903</v>
      </c>
      <c r="DN139" s="23">
        <f t="shared" si="300"/>
        <v>0.93225839601622895</v>
      </c>
      <c r="DP139" s="7">
        <v>17.125097125097128</v>
      </c>
      <c r="DQ139" s="7">
        <v>16.749546749546749</v>
      </c>
      <c r="DR139" s="7">
        <v>16.059146904217329</v>
      </c>
      <c r="DS139" s="7">
        <v>16.50134424782312</v>
      </c>
      <c r="DT139" s="7">
        <v>33.564864973315672</v>
      </c>
      <c r="DU139" s="71">
        <f t="shared" si="216"/>
        <v>0</v>
      </c>
      <c r="DV139" s="16">
        <v>1972</v>
      </c>
      <c r="DW139" s="23">
        <f t="shared" si="217"/>
        <v>2.4838629674154142</v>
      </c>
      <c r="DX139" s="23">
        <f t="shared" si="218"/>
        <v>2.4293922883054266</v>
      </c>
      <c r="DY139" s="23">
        <f t="shared" si="219"/>
        <v>2.3292551272723414</v>
      </c>
      <c r="DZ139" s="23">
        <f t="shared" si="220"/>
        <v>2.393392433942692</v>
      </c>
      <c r="EA139" s="23">
        <f t="shared" si="221"/>
        <v>4.8683242205579447</v>
      </c>
      <c r="EB139" s="71">
        <f t="shared" si="222"/>
        <v>0</v>
      </c>
      <c r="EC139" s="23">
        <f t="shared" si="223"/>
        <v>0.69690486553342401</v>
      </c>
      <c r="ED139" s="23">
        <f t="shared" si="224"/>
        <v>0.66763144355297221</v>
      </c>
      <c r="EE139" s="23">
        <f t="shared" si="225"/>
        <v>0.55022819103693177</v>
      </c>
      <c r="EF139" s="23">
        <f t="shared" si="226"/>
        <v>8.2964621633878632E-2</v>
      </c>
      <c r="EG139" s="23">
        <f t="shared" si="227"/>
        <v>-1.9977291217572049</v>
      </c>
      <c r="EH139" s="22">
        <f t="shared" si="215"/>
        <v>1.7763568394002505E-15</v>
      </c>
      <c r="EI139" s="23">
        <f t="shared" si="228"/>
        <v>2.0900777092026681</v>
      </c>
      <c r="EJ139" s="23">
        <f t="shared" si="229"/>
        <v>0.93775508465189195</v>
      </c>
    </row>
    <row r="140" spans="1:140">
      <c r="A140" s="16">
        <v>1973</v>
      </c>
      <c r="B140" s="9">
        <v>1121068.8448834734</v>
      </c>
      <c r="C140" s="9">
        <v>334174.28017238877</v>
      </c>
      <c r="D140" s="9">
        <v>273110.76752509101</v>
      </c>
      <c r="E140" s="9">
        <v>0</v>
      </c>
      <c r="F140" s="9">
        <v>0</v>
      </c>
      <c r="G140" s="9">
        <v>503973.99345656537</v>
      </c>
      <c r="H140" s="9">
        <v>0</v>
      </c>
      <c r="I140" s="9">
        <v>9809.8037294282894</v>
      </c>
      <c r="J140" s="9">
        <v>11365398.807080816</v>
      </c>
      <c r="K140" s="9">
        <v>10006523.999999998</v>
      </c>
      <c r="L140" s="9">
        <f t="shared" si="255"/>
        <v>1135798.8855151718</v>
      </c>
      <c r="M140" s="40">
        <v>1008.813</v>
      </c>
      <c r="N140" s="40">
        <f t="shared" si="256"/>
        <v>1036.4412304294603</v>
      </c>
      <c r="O140" s="27">
        <f t="shared" si="257"/>
        <v>112033.79364137573</v>
      </c>
      <c r="P140" s="27">
        <f t="shared" si="230"/>
        <v>9.8638759968988534</v>
      </c>
      <c r="Q140" s="19">
        <v>1973</v>
      </c>
      <c r="R140" s="7">
        <f t="shared" si="231"/>
        <v>9.8638759968988534</v>
      </c>
      <c r="S140" s="7">
        <f t="shared" si="232"/>
        <v>2.9402776430880113</v>
      </c>
      <c r="T140" s="7">
        <f t="shared" si="233"/>
        <v>2.4030020605606803</v>
      </c>
      <c r="U140" s="7">
        <f t="shared" si="234"/>
        <v>0</v>
      </c>
      <c r="V140" s="7">
        <v>0</v>
      </c>
      <c r="W140" s="7"/>
      <c r="X140" s="7">
        <f t="shared" si="235"/>
        <v>4.4342834071302617</v>
      </c>
      <c r="Y140" s="7">
        <f t="shared" si="236"/>
        <v>0</v>
      </c>
      <c r="Z140" s="7">
        <f t="shared" si="237"/>
        <v>8.631288611990133E-2</v>
      </c>
      <c r="AA140" s="71">
        <f t="shared" si="258"/>
        <v>0</v>
      </c>
      <c r="AB140" s="16">
        <v>1973</v>
      </c>
      <c r="AC140" s="9">
        <f t="shared" si="259"/>
        <v>103594.02685344052</v>
      </c>
      <c r="AD140" s="9">
        <f t="shared" si="259"/>
        <v>83543.570043097192</v>
      </c>
      <c r="AE140" s="9">
        <f t="shared" si="259"/>
        <v>73518.341637925536</v>
      </c>
      <c r="AF140" s="9">
        <f t="shared" si="259"/>
        <v>43442.656422410539</v>
      </c>
      <c r="AG140" s="9">
        <f t="shared" si="259"/>
        <v>30075.685215514986</v>
      </c>
      <c r="AH140" s="9">
        <f t="shared" si="260"/>
        <v>10023.165168170839</v>
      </c>
      <c r="AI140" s="9">
        <f t="shared" si="260"/>
        <v>19363.553417528954</v>
      </c>
      <c r="AJ140" s="9">
        <f t="shared" si="260"/>
        <v>29823.695813739942</v>
      </c>
      <c r="AK140" s="9">
        <f t="shared" si="260"/>
        <v>48504.472312456164</v>
      </c>
      <c r="AL140" s="9">
        <f t="shared" si="260"/>
        <v>165395.88081319514</v>
      </c>
      <c r="AM140" s="27">
        <f t="shared" si="261"/>
        <v>0</v>
      </c>
      <c r="AN140" s="27">
        <f t="shared" si="261"/>
        <v>0</v>
      </c>
      <c r="AO140" s="27">
        <f t="shared" si="261"/>
        <v>0</v>
      </c>
      <c r="AP140" s="27">
        <f t="shared" si="261"/>
        <v>0</v>
      </c>
      <c r="AQ140" s="27">
        <f t="shared" si="261"/>
        <v>0</v>
      </c>
      <c r="AR140" s="19">
        <v>1973</v>
      </c>
      <c r="AS140" s="27">
        <f t="shared" si="214"/>
        <v>116226.19995117634</v>
      </c>
      <c r="AT140" s="27">
        <f t="shared" si="214"/>
        <v>120122.22504181214</v>
      </c>
      <c r="AU140" s="27">
        <f t="shared" si="214"/>
        <v>108352.85074154515</v>
      </c>
      <c r="AV140" s="27">
        <f t="shared" si="214"/>
        <v>94968.611073939479</v>
      </c>
      <c r="AW140" s="27">
        <f t="shared" si="214"/>
        <v>64304.106648092289</v>
      </c>
      <c r="AX140" s="157">
        <f t="shared" si="262"/>
        <v>503973.99345656537</v>
      </c>
      <c r="AY140" s="27">
        <f t="shared" si="263"/>
        <v>0</v>
      </c>
      <c r="AZ140" s="27">
        <f t="shared" si="263"/>
        <v>0</v>
      </c>
      <c r="BA140" s="27">
        <f t="shared" si="263"/>
        <v>0</v>
      </c>
      <c r="BB140" s="27">
        <f t="shared" si="263"/>
        <v>0</v>
      </c>
      <c r="BC140" s="27">
        <f t="shared" si="263"/>
        <v>0</v>
      </c>
      <c r="BD140" s="27">
        <f t="shared" si="264"/>
        <v>1149.6108990517014</v>
      </c>
      <c r="BE140" s="27">
        <f t="shared" si="264"/>
        <v>1428.6017171166418</v>
      </c>
      <c r="BF140" s="27">
        <f t="shared" si="264"/>
        <v>1426.7378544080502</v>
      </c>
      <c r="BG140" s="27">
        <f t="shared" si="264"/>
        <v>1543.2783227136586</v>
      </c>
      <c r="BH140" s="27">
        <f t="shared" si="264"/>
        <v>4261.5749361382368</v>
      </c>
      <c r="BI140" s="4"/>
      <c r="BJ140" s="7">
        <f t="shared" si="238"/>
        <v>0.91148606935728349</v>
      </c>
      <c r="BK140" s="7">
        <f t="shared" si="239"/>
        <v>0.73506941077200283</v>
      </c>
      <c r="BL140" s="7">
        <f t="shared" si="240"/>
        <v>0.6468610814793625</v>
      </c>
      <c r="BM140" s="7">
        <f t="shared" si="241"/>
        <v>0.38223609360144145</v>
      </c>
      <c r="BN140" s="7">
        <f t="shared" si="242"/>
        <v>0.26462498787792099</v>
      </c>
      <c r="BO140" s="71">
        <f t="shared" si="265"/>
        <v>0</v>
      </c>
      <c r="BP140" s="7">
        <f t="shared" si="243"/>
        <v>8.8190175622576958E-2</v>
      </c>
      <c r="BQ140" s="7">
        <f t="shared" si="244"/>
        <v>0.17037284609375225</v>
      </c>
      <c r="BR140" s="7">
        <f t="shared" si="245"/>
        <v>0.26240782501322635</v>
      </c>
      <c r="BS140" s="7">
        <f t="shared" si="246"/>
        <v>0.42677316595557685</v>
      </c>
      <c r="BT140" s="7">
        <f t="shared" si="247"/>
        <v>1.4552580478755484</v>
      </c>
      <c r="BU140" s="7">
        <f t="shared" si="248"/>
        <v>0</v>
      </c>
      <c r="BV140" s="7">
        <f t="shared" si="249"/>
        <v>0</v>
      </c>
      <c r="BW140" s="7">
        <f t="shared" si="250"/>
        <v>0</v>
      </c>
      <c r="BX140" s="7">
        <f t="shared" si="251"/>
        <v>0</v>
      </c>
      <c r="BY140" s="7">
        <f t="shared" si="252"/>
        <v>0</v>
      </c>
      <c r="BZ140" s="180"/>
      <c r="CA140" s="7">
        <f t="shared" si="266"/>
        <v>1.0226319544437426</v>
      </c>
      <c r="CB140" s="7">
        <f t="shared" si="267"/>
        <v>1.0569116586298244</v>
      </c>
      <c r="CC140" s="7">
        <f t="shared" si="268"/>
        <v>0.95335722556466451</v>
      </c>
      <c r="CD140" s="7">
        <f t="shared" si="269"/>
        <v>0.83559418095186055</v>
      </c>
      <c r="CE140" s="7">
        <f t="shared" si="270"/>
        <v>0.56578838754017013</v>
      </c>
      <c r="CF140" s="71">
        <f t="shared" si="253"/>
        <v>0</v>
      </c>
      <c r="CG140" s="174">
        <f t="shared" si="271"/>
        <v>0</v>
      </c>
      <c r="CH140" s="174">
        <f t="shared" si="272"/>
        <v>0</v>
      </c>
      <c r="CI140" s="174">
        <f t="shared" si="273"/>
        <v>0</v>
      </c>
      <c r="CJ140" s="174">
        <f t="shared" si="274"/>
        <v>0</v>
      </c>
      <c r="CK140" s="174">
        <f t="shared" si="275"/>
        <v>0</v>
      </c>
      <c r="CL140" s="71">
        <f t="shared" si="276"/>
        <v>0</v>
      </c>
      <c r="CM140" s="7">
        <f t="shared" si="277"/>
        <v>1.0115007124391239E-2</v>
      </c>
      <c r="CN140" s="7">
        <f t="shared" si="278"/>
        <v>1.256974560564123E-2</v>
      </c>
      <c r="CO140" s="7">
        <f t="shared" si="279"/>
        <v>1.2553346157278447E-2</v>
      </c>
      <c r="CP140" s="7">
        <f t="shared" si="280"/>
        <v>1.3578743244382878E-2</v>
      </c>
      <c r="CQ140" s="7">
        <f t="shared" si="281"/>
        <v>3.7496043988207529E-2</v>
      </c>
      <c r="CR140" s="71">
        <f t="shared" si="282"/>
        <v>0</v>
      </c>
      <c r="CS140" s="7">
        <f t="shared" si="283"/>
        <v>4.4342834071302626</v>
      </c>
      <c r="CT140" s="7">
        <f t="shared" si="284"/>
        <v>2.9402776430880113</v>
      </c>
      <c r="CU140" s="7">
        <f t="shared" si="184"/>
        <v>2.4893149466805822</v>
      </c>
      <c r="CV140" s="93">
        <f t="shared" si="285"/>
        <v>0</v>
      </c>
      <c r="CW140" s="71">
        <f t="shared" si="286"/>
        <v>0</v>
      </c>
      <c r="CX140" s="16">
        <v>1973</v>
      </c>
      <c r="CY140" s="7">
        <f t="shared" si="287"/>
        <v>4.4342834071302626</v>
      </c>
      <c r="CZ140" s="7">
        <f t="shared" si="288"/>
        <v>7.3745610502182739</v>
      </c>
      <c r="DA140" s="7">
        <f t="shared" si="289"/>
        <v>9.8638759968988552</v>
      </c>
      <c r="DB140" s="92">
        <f t="shared" si="290"/>
        <v>9.8638759968988534</v>
      </c>
      <c r="DC140" s="93">
        <f t="shared" si="254"/>
        <v>0</v>
      </c>
      <c r="DD140" s="7">
        <f t="shared" si="291"/>
        <v>2.0324232065479939</v>
      </c>
      <c r="DE140" s="7">
        <f t="shared" si="292"/>
        <v>1.9749236611012209</v>
      </c>
      <c r="DF140" s="7">
        <f t="shared" si="293"/>
        <v>1.8751794782145317</v>
      </c>
      <c r="DG140" s="7">
        <f t="shared" si="294"/>
        <v>1.6581821837532615</v>
      </c>
      <c r="DH140" s="7">
        <f t="shared" si="295"/>
        <v>2.3231674672818472</v>
      </c>
      <c r="DI140" s="71">
        <f t="shared" si="296"/>
        <v>0</v>
      </c>
      <c r="DJ140" s="16">
        <v>1973</v>
      </c>
      <c r="DK140" s="23">
        <f t="shared" si="297"/>
        <v>1.2389040591964409</v>
      </c>
      <c r="DL140" s="23">
        <f t="shared" si="298"/>
        <v>0.92263238885146581</v>
      </c>
      <c r="DM140" s="23">
        <f t="shared" si="299"/>
        <v>0.59346944919314892</v>
      </c>
      <c r="DN140" s="23">
        <f t="shared" si="300"/>
        <v>0.93225839601622873</v>
      </c>
      <c r="DP140" s="7">
        <v>16.749311294765839</v>
      </c>
      <c r="DQ140" s="7">
        <v>16.382001836547289</v>
      </c>
      <c r="DR140" s="7">
        <v>15.737658272869538</v>
      </c>
      <c r="DS140" s="7">
        <v>16.349409588846203</v>
      </c>
      <c r="DT140" s="7">
        <v>34.78161900697112</v>
      </c>
      <c r="DU140" s="71">
        <f t="shared" si="216"/>
        <v>0</v>
      </c>
      <c r="DV140" s="16">
        <v>1973</v>
      </c>
      <c r="DW140" s="23">
        <f t="shared" si="217"/>
        <v>1.6521312964502761</v>
      </c>
      <c r="DX140" s="23">
        <f t="shared" si="218"/>
        <v>1.6159003469667175</v>
      </c>
      <c r="DY140" s="23">
        <f t="shared" si="219"/>
        <v>1.552343096851545</v>
      </c>
      <c r="DZ140" s="23">
        <f t="shared" si="220"/>
        <v>1.6126854880688801</v>
      </c>
      <c r="EA140" s="23">
        <f t="shared" si="221"/>
        <v>3.430815768561434</v>
      </c>
      <c r="EB140" s="71">
        <f t="shared" si="222"/>
        <v>0</v>
      </c>
      <c r="EC140" s="23">
        <f t="shared" si="223"/>
        <v>0.38029191009771779</v>
      </c>
      <c r="ED140" s="23">
        <f t="shared" si="224"/>
        <v>0.35902331413450339</v>
      </c>
      <c r="EE140" s="23">
        <f t="shared" si="225"/>
        <v>0.32283638136298665</v>
      </c>
      <c r="EF140" s="23">
        <f t="shared" si="226"/>
        <v>4.5496695684381416E-2</v>
      </c>
      <c r="EG140" s="23">
        <f t="shared" si="227"/>
        <v>-1.1076483012795868</v>
      </c>
      <c r="EH140" s="22">
        <f t="shared" si="215"/>
        <v>2.4424906541753444E-15</v>
      </c>
      <c r="EI140" s="23">
        <f t="shared" si="228"/>
        <v>2.2100885915747606</v>
      </c>
      <c r="EJ140" s="23">
        <f t="shared" si="229"/>
        <v>0.93960032122559911</v>
      </c>
    </row>
    <row r="141" spans="1:140">
      <c r="A141" s="16">
        <v>1974</v>
      </c>
      <c r="B141" s="10">
        <v>984409.01412237575</v>
      </c>
      <c r="C141" s="10">
        <v>239216.37420162105</v>
      </c>
      <c r="D141" s="10">
        <v>234495.99039822468</v>
      </c>
      <c r="E141" s="10">
        <v>0</v>
      </c>
      <c r="F141" s="9">
        <v>0</v>
      </c>
      <c r="G141" s="10">
        <v>504403.20992783818</v>
      </c>
      <c r="H141" s="10">
        <v>0</v>
      </c>
      <c r="I141" s="10">
        <v>6293.4395946920231</v>
      </c>
      <c r="J141" s="10">
        <v>11476155.773757003</v>
      </c>
      <c r="K141" s="10">
        <v>10171727</v>
      </c>
      <c r="L141" s="10">
        <f t="shared" si="255"/>
        <v>1128240.6393483628</v>
      </c>
      <c r="M141" s="82">
        <v>1002.048</v>
      </c>
      <c r="N141" s="82">
        <f t="shared" si="256"/>
        <v>1029.4909582542848</v>
      </c>
      <c r="O141" s="83">
        <f t="shared" si="257"/>
        <v>96778.945612910742</v>
      </c>
      <c r="P141" s="83">
        <f t="shared" si="230"/>
        <v>8.5778638206834401</v>
      </c>
      <c r="Q141" s="84">
        <v>1974</v>
      </c>
      <c r="R141" s="11">
        <f t="shared" si="231"/>
        <v>8.5778638206834401</v>
      </c>
      <c r="S141" s="11">
        <f t="shared" si="232"/>
        <v>2.0844643355978745</v>
      </c>
      <c r="T141" s="11">
        <f t="shared" si="233"/>
        <v>2.0433322361696789</v>
      </c>
      <c r="U141" s="11">
        <f t="shared" si="234"/>
        <v>0</v>
      </c>
      <c r="V141" s="11">
        <v>0</v>
      </c>
      <c r="W141" s="11"/>
      <c r="X141" s="11">
        <f t="shared" si="235"/>
        <v>4.3952279828867233</v>
      </c>
      <c r="Y141" s="11">
        <f t="shared" si="236"/>
        <v>0</v>
      </c>
      <c r="Z141" s="11">
        <f t="shared" si="237"/>
        <v>5.4839266029165362E-2</v>
      </c>
      <c r="AA141" s="71">
        <f t="shared" si="258"/>
        <v>0</v>
      </c>
      <c r="AB141" s="66">
        <v>1974</v>
      </c>
      <c r="AC141" s="10">
        <f t="shared" si="259"/>
        <v>74157.076002502523</v>
      </c>
      <c r="AD141" s="10">
        <f t="shared" si="259"/>
        <v>59804.093550405261</v>
      </c>
      <c r="AE141" s="10">
        <f t="shared" si="259"/>
        <v>52627.602324356631</v>
      </c>
      <c r="AF141" s="10">
        <f t="shared" si="259"/>
        <v>31098.128646210738</v>
      </c>
      <c r="AG141" s="10">
        <f t="shared" si="259"/>
        <v>21529.473678145892</v>
      </c>
      <c r="AH141" s="10">
        <f t="shared" si="260"/>
        <v>8606.0028476148455</v>
      </c>
      <c r="AI141" s="10">
        <f t="shared" si="260"/>
        <v>16625.765719234132</v>
      </c>
      <c r="AJ141" s="10">
        <f t="shared" si="260"/>
        <v>25606.962151486136</v>
      </c>
      <c r="AK141" s="10">
        <f t="shared" si="260"/>
        <v>41646.487894724705</v>
      </c>
      <c r="AL141" s="10">
        <f t="shared" si="260"/>
        <v>142010.77178516486</v>
      </c>
      <c r="AM141" s="27">
        <f t="shared" si="261"/>
        <v>0</v>
      </c>
      <c r="AN141" s="27">
        <f t="shared" si="261"/>
        <v>0</v>
      </c>
      <c r="AO141" s="27">
        <f t="shared" si="261"/>
        <v>0</v>
      </c>
      <c r="AP141" s="27">
        <f t="shared" si="261"/>
        <v>0</v>
      </c>
      <c r="AQ141" s="27">
        <f t="shared" si="261"/>
        <v>0</v>
      </c>
      <c r="AR141" s="84">
        <v>1974</v>
      </c>
      <c r="AS141" s="27">
        <f t="shared" si="214"/>
        <v>116325.18561325455</v>
      </c>
      <c r="AT141" s="27">
        <f t="shared" si="214"/>
        <v>120224.52880792567</v>
      </c>
      <c r="AU141" s="27">
        <f t="shared" si="214"/>
        <v>108445.13095610277</v>
      </c>
      <c r="AV141" s="27">
        <f t="shared" si="214"/>
        <v>95049.492414357999</v>
      </c>
      <c r="AW141" s="27">
        <f t="shared" si="214"/>
        <v>64358.872136197228</v>
      </c>
      <c r="AX141" s="157">
        <f t="shared" si="262"/>
        <v>504403.20992783824</v>
      </c>
      <c r="AY141" s="83">
        <f t="shared" si="263"/>
        <v>0</v>
      </c>
      <c r="AZ141" s="83">
        <f t="shared" si="263"/>
        <v>0</v>
      </c>
      <c r="BA141" s="83">
        <f t="shared" si="263"/>
        <v>0</v>
      </c>
      <c r="BB141" s="83">
        <f t="shared" si="263"/>
        <v>0</v>
      </c>
      <c r="BC141" s="83">
        <f t="shared" si="263"/>
        <v>0</v>
      </c>
      <c r="BD141" s="83">
        <f t="shared" si="264"/>
        <v>737.52818610195823</v>
      </c>
      <c r="BE141" s="83">
        <f t="shared" si="264"/>
        <v>916.51360817499926</v>
      </c>
      <c r="BF141" s="83">
        <f t="shared" si="264"/>
        <v>915.31785465200778</v>
      </c>
      <c r="BG141" s="83">
        <f t="shared" si="264"/>
        <v>990.08391703694895</v>
      </c>
      <c r="BH141" s="83">
        <f t="shared" si="264"/>
        <v>2733.9960287261083</v>
      </c>
      <c r="BI141" s="85"/>
      <c r="BJ141" s="11">
        <f t="shared" si="238"/>
        <v>0.64618394403534118</v>
      </c>
      <c r="BK141" s="11">
        <f t="shared" si="239"/>
        <v>0.52111608389946862</v>
      </c>
      <c r="BL141" s="11">
        <f t="shared" si="240"/>
        <v>0.45858215383153245</v>
      </c>
      <c r="BM141" s="11">
        <f t="shared" si="241"/>
        <v>0.27098036362772371</v>
      </c>
      <c r="BN141" s="11">
        <f t="shared" si="242"/>
        <v>0.18760179020380871</v>
      </c>
      <c r="BO141" s="71">
        <f t="shared" si="265"/>
        <v>0</v>
      </c>
      <c r="BP141" s="11">
        <f t="shared" si="243"/>
        <v>7.4990293067427216E-2</v>
      </c>
      <c r="BQ141" s="11">
        <f t="shared" si="244"/>
        <v>0.14487225554443026</v>
      </c>
      <c r="BR141" s="11">
        <f t="shared" si="245"/>
        <v>0.22313188018972896</v>
      </c>
      <c r="BS141" s="11">
        <f t="shared" si="246"/>
        <v>0.36289580514373498</v>
      </c>
      <c r="BT141" s="11">
        <f t="shared" si="247"/>
        <v>1.2374420022243575</v>
      </c>
      <c r="BU141" s="11">
        <f t="shared" si="248"/>
        <v>0</v>
      </c>
      <c r="BV141" s="11">
        <f t="shared" si="249"/>
        <v>0</v>
      </c>
      <c r="BW141" s="11">
        <f t="shared" si="250"/>
        <v>0</v>
      </c>
      <c r="BX141" s="11">
        <f t="shared" si="251"/>
        <v>0</v>
      </c>
      <c r="BY141" s="11">
        <f t="shared" si="252"/>
        <v>0</v>
      </c>
      <c r="BZ141" s="181"/>
      <c r="CA141" s="11">
        <f t="shared" si="266"/>
        <v>1.0136250143907957</v>
      </c>
      <c r="CB141" s="11">
        <f t="shared" si="267"/>
        <v>1.0476027964246359</v>
      </c>
      <c r="CC141" s="11">
        <f t="shared" si="268"/>
        <v>0.94496043007788999</v>
      </c>
      <c r="CD141" s="11">
        <f t="shared" si="269"/>
        <v>0.82823459604575578</v>
      </c>
      <c r="CE141" s="11">
        <f t="shared" si="270"/>
        <v>0.56080514594764652</v>
      </c>
      <c r="CF141" s="71">
        <f t="shared" si="253"/>
        <v>0</v>
      </c>
      <c r="CG141" s="174">
        <f t="shared" si="271"/>
        <v>0</v>
      </c>
      <c r="CH141" s="174">
        <f t="shared" si="272"/>
        <v>0</v>
      </c>
      <c r="CI141" s="174">
        <f t="shared" si="273"/>
        <v>0</v>
      </c>
      <c r="CJ141" s="174">
        <f t="shared" si="274"/>
        <v>0</v>
      </c>
      <c r="CK141" s="174">
        <f t="shared" si="275"/>
        <v>0</v>
      </c>
      <c r="CL141" s="71">
        <f t="shared" si="276"/>
        <v>0</v>
      </c>
      <c r="CM141" s="11">
        <f t="shared" si="277"/>
        <v>6.4266135859578893E-3</v>
      </c>
      <c r="CN141" s="11">
        <f t="shared" si="278"/>
        <v>7.9862423118273497E-3</v>
      </c>
      <c r="CO141" s="11">
        <f t="shared" si="279"/>
        <v>7.9758228512818094E-3</v>
      </c>
      <c r="CP141" s="11">
        <f t="shared" si="280"/>
        <v>8.6273133317082938E-3</v>
      </c>
      <c r="CQ141" s="11">
        <f t="shared" si="281"/>
        <v>2.3823273948390015E-2</v>
      </c>
      <c r="CR141" s="71">
        <f t="shared" si="282"/>
        <v>0</v>
      </c>
      <c r="CS141" s="11">
        <f t="shared" si="283"/>
        <v>4.3952279828867233</v>
      </c>
      <c r="CT141" s="11">
        <f t="shared" si="284"/>
        <v>2.0844643355978745</v>
      </c>
      <c r="CU141" s="7">
        <f t="shared" si="184"/>
        <v>2.0981715021988441</v>
      </c>
      <c r="CV141" s="93">
        <f t="shared" si="285"/>
        <v>0</v>
      </c>
      <c r="CW141" s="71">
        <f t="shared" si="286"/>
        <v>0</v>
      </c>
      <c r="CX141" s="66">
        <v>1974</v>
      </c>
      <c r="CY141" s="11">
        <f t="shared" si="287"/>
        <v>4.3952279828867233</v>
      </c>
      <c r="CZ141" s="11">
        <f t="shared" si="288"/>
        <v>6.4796923184845978</v>
      </c>
      <c r="DA141" s="11">
        <f t="shared" si="289"/>
        <v>8.5778638206834419</v>
      </c>
      <c r="DB141" s="92">
        <f t="shared" si="290"/>
        <v>8.5778638206834401</v>
      </c>
      <c r="DC141" s="93">
        <f t="shared" si="254"/>
        <v>0</v>
      </c>
      <c r="DD141" s="7">
        <f t="shared" si="291"/>
        <v>1.7412258650795218</v>
      </c>
      <c r="DE141" s="7">
        <f t="shared" si="292"/>
        <v>1.7215773781803621</v>
      </c>
      <c r="DF141" s="7">
        <f t="shared" si="293"/>
        <v>1.6346502869504334</v>
      </c>
      <c r="DG141" s="7">
        <f t="shared" si="294"/>
        <v>1.4707380781489228</v>
      </c>
      <c r="DH141" s="7">
        <f t="shared" si="295"/>
        <v>2.0096722123242028</v>
      </c>
      <c r="DI141" s="86">
        <f t="shared" si="296"/>
        <v>0</v>
      </c>
      <c r="DJ141" s="16">
        <v>1974</v>
      </c>
      <c r="DK141" s="87">
        <f t="shared" si="297"/>
        <v>1.2294202792900748</v>
      </c>
      <c r="DL141" s="87">
        <f t="shared" si="298"/>
        <v>0.93879278945570843</v>
      </c>
      <c r="DM141" s="87">
        <f t="shared" si="299"/>
        <v>0.59346944919314892</v>
      </c>
      <c r="DN141" s="87">
        <f t="shared" si="300"/>
        <v>0.93225839601622884</v>
      </c>
      <c r="DP141" s="7">
        <v>15.255366968921956</v>
      </c>
      <c r="DQ141" s="7">
        <v>14.920819447673669</v>
      </c>
      <c r="DR141" s="7">
        <v>14.459573582443799</v>
      </c>
      <c r="DS141" s="7">
        <v>15.745390215690277</v>
      </c>
      <c r="DT141" s="7">
        <v>39.618849785270299</v>
      </c>
      <c r="DU141" s="71">
        <f t="shared" si="216"/>
        <v>0</v>
      </c>
      <c r="DV141" s="66">
        <v>1974</v>
      </c>
      <c r="DW141" s="23">
        <f t="shared" si="217"/>
        <v>1.3085846039396483</v>
      </c>
      <c r="DX141" s="23">
        <f t="shared" si="218"/>
        <v>1.2798875731514983</v>
      </c>
      <c r="DY141" s="23">
        <f t="shared" si="219"/>
        <v>1.2403225309535471</v>
      </c>
      <c r="DZ141" s="23">
        <f t="shared" si="220"/>
        <v>1.3506181307371263</v>
      </c>
      <c r="EA141" s="23">
        <f t="shared" si="221"/>
        <v>3.39845098190162</v>
      </c>
      <c r="EB141" s="71">
        <f t="shared" si="222"/>
        <v>0</v>
      </c>
      <c r="EC141" s="23">
        <f t="shared" si="223"/>
        <v>0.43264126113987356</v>
      </c>
      <c r="ED141" s="23">
        <f t="shared" si="224"/>
        <v>0.44168980502886379</v>
      </c>
      <c r="EE141" s="23">
        <f t="shared" si="225"/>
        <v>0.3943277559968863</v>
      </c>
      <c r="EF141" s="23">
        <f t="shared" si="226"/>
        <v>0.12011994741179643</v>
      </c>
      <c r="EG141" s="23">
        <f t="shared" si="227"/>
        <v>-1.3887787695774172</v>
      </c>
      <c r="EH141" s="22">
        <f t="shared" si="215"/>
        <v>2.886579864025407E-15</v>
      </c>
      <c r="EI141" s="23">
        <f t="shared" si="228"/>
        <v>2.7399735932305656</v>
      </c>
      <c r="EJ141" s="23">
        <f t="shared" si="229"/>
        <v>0.94783518560390334</v>
      </c>
    </row>
    <row r="142" spans="1:140" ht="16" thickBot="1">
      <c r="A142" s="16">
        <v>1975</v>
      </c>
      <c r="B142" s="9">
        <v>693367.8254209361</v>
      </c>
      <c r="C142" s="9">
        <v>178069.13802578449</v>
      </c>
      <c r="D142" s="9">
        <v>93470.3500934888</v>
      </c>
      <c r="E142" s="9">
        <v>0</v>
      </c>
      <c r="F142" s="9">
        <v>0</v>
      </c>
      <c r="G142" s="9">
        <v>416813.62648486759</v>
      </c>
      <c r="H142" s="9">
        <v>0</v>
      </c>
      <c r="I142" s="14">
        <v>5014.7108167952501</v>
      </c>
      <c r="J142" s="18">
        <v>9994551.9184347261</v>
      </c>
      <c r="K142" s="18">
        <v>10336559.999999998</v>
      </c>
      <c r="L142" s="9">
        <f t="shared" si="255"/>
        <v>966912.77547218115</v>
      </c>
      <c r="M142" s="42">
        <v>859.10699999999997</v>
      </c>
      <c r="N142" s="40">
        <f t="shared" si="256"/>
        <v>882.63525167752834</v>
      </c>
      <c r="O142" s="27">
        <f t="shared" si="257"/>
        <v>67079.166126925818</v>
      </c>
      <c r="P142" s="27">
        <f t="shared" si="230"/>
        <v>6.9374578378249723</v>
      </c>
      <c r="Q142" s="19">
        <v>1975</v>
      </c>
      <c r="R142" s="7">
        <f t="shared" si="231"/>
        <v>6.9374578378249723</v>
      </c>
      <c r="S142" s="7">
        <f t="shared" si="232"/>
        <v>1.7816620442717395</v>
      </c>
      <c r="T142" s="7">
        <f t="shared" si="233"/>
        <v>0.93521301261224976</v>
      </c>
      <c r="U142" s="7">
        <f t="shared" si="234"/>
        <v>0</v>
      </c>
      <c r="V142" s="7">
        <v>0</v>
      </c>
      <c r="W142" s="7"/>
      <c r="X142" s="7">
        <f t="shared" si="235"/>
        <v>4.1704083373269007</v>
      </c>
      <c r="Y142" s="7">
        <f t="shared" si="236"/>
        <v>0</v>
      </c>
      <c r="Z142" s="70">
        <f t="shared" si="237"/>
        <v>5.017444361408268E-2</v>
      </c>
      <c r="AA142" s="71">
        <f t="shared" si="258"/>
        <v>0</v>
      </c>
      <c r="AB142" s="16">
        <v>1975</v>
      </c>
      <c r="AC142" s="9">
        <f t="shared" si="259"/>
        <v>55201.432787993188</v>
      </c>
      <c r="AD142" s="9">
        <f t="shared" si="259"/>
        <v>44517.284506446122</v>
      </c>
      <c r="AE142" s="9">
        <f t="shared" si="259"/>
        <v>39175.210365672589</v>
      </c>
      <c r="AF142" s="9">
        <f t="shared" si="259"/>
        <v>23148.987943351985</v>
      </c>
      <c r="AG142" s="9">
        <f t="shared" si="259"/>
        <v>16026.222422320603</v>
      </c>
      <c r="AH142" s="9">
        <f t="shared" si="260"/>
        <v>3430.3618484310387</v>
      </c>
      <c r="AI142" s="9">
        <f t="shared" si="260"/>
        <v>6627.0478216283564</v>
      </c>
      <c r="AJ142" s="9">
        <f t="shared" si="260"/>
        <v>10206.962230208977</v>
      </c>
      <c r="AK142" s="9">
        <f t="shared" si="260"/>
        <v>16600.33417660361</v>
      </c>
      <c r="AL142" s="9">
        <f t="shared" si="260"/>
        <v>56605.644016616818</v>
      </c>
      <c r="AM142" s="27">
        <f t="shared" si="261"/>
        <v>0</v>
      </c>
      <c r="AN142" s="27">
        <f t="shared" si="261"/>
        <v>0</v>
      </c>
      <c r="AO142" s="27">
        <f t="shared" si="261"/>
        <v>0</v>
      </c>
      <c r="AP142" s="27">
        <f t="shared" si="261"/>
        <v>0</v>
      </c>
      <c r="AQ142" s="27">
        <f t="shared" si="261"/>
        <v>0</v>
      </c>
      <c r="AR142" s="19">
        <v>1975</v>
      </c>
      <c r="AS142" s="27">
        <f t="shared" si="214"/>
        <v>96125.324963579347</v>
      </c>
      <c r="AT142" s="27">
        <f t="shared" si="214"/>
        <v>99347.547475034968</v>
      </c>
      <c r="AU142" s="27">
        <f t="shared" si="214"/>
        <v>89613.641267085244</v>
      </c>
      <c r="AV142" s="27">
        <f t="shared" si="214"/>
        <v>78544.154456198565</v>
      </c>
      <c r="AW142" s="27">
        <f t="shared" si="214"/>
        <v>53182.95832296952</v>
      </c>
      <c r="AX142" s="157">
        <f t="shared" si="262"/>
        <v>416813.62648486765</v>
      </c>
      <c r="AY142" s="27">
        <f t="shared" si="263"/>
        <v>0</v>
      </c>
      <c r="AZ142" s="27">
        <f t="shared" si="263"/>
        <v>0</v>
      </c>
      <c r="BA142" s="27">
        <f t="shared" si="263"/>
        <v>0</v>
      </c>
      <c r="BB142" s="27">
        <f t="shared" si="263"/>
        <v>0</v>
      </c>
      <c r="BC142" s="27">
        <f t="shared" si="263"/>
        <v>0</v>
      </c>
      <c r="BD142" s="27">
        <f t="shared" si="264"/>
        <v>587.67396062023545</v>
      </c>
      <c r="BE142" s="27">
        <f t="shared" si="264"/>
        <v>730.29233624989229</v>
      </c>
      <c r="BF142" s="27">
        <f t="shared" si="264"/>
        <v>729.33954119470116</v>
      </c>
      <c r="BG142" s="27">
        <f t="shared" si="264"/>
        <v>788.91430569822876</v>
      </c>
      <c r="BH142" s="27">
        <f t="shared" si="264"/>
        <v>2178.4906730321923</v>
      </c>
      <c r="BI142" s="4"/>
      <c r="BJ142" s="7">
        <f t="shared" si="238"/>
        <v>0.55231523372423919</v>
      </c>
      <c r="BK142" s="7">
        <f t="shared" si="239"/>
        <v>0.44541551106793487</v>
      </c>
      <c r="BL142" s="7">
        <f t="shared" si="240"/>
        <v>0.39196564973978265</v>
      </c>
      <c r="BM142" s="7">
        <f t="shared" si="241"/>
        <v>0.23161606575532614</v>
      </c>
      <c r="BN142" s="7">
        <f t="shared" si="242"/>
        <v>0.16034958398445653</v>
      </c>
      <c r="BO142" s="71">
        <f t="shared" si="265"/>
        <v>0</v>
      </c>
      <c r="BP142" s="7">
        <f t="shared" si="243"/>
        <v>3.4322317562869561E-2</v>
      </c>
      <c r="BQ142" s="7">
        <f t="shared" si="244"/>
        <v>6.6306602594208508E-2</v>
      </c>
      <c r="BR142" s="7">
        <f t="shared" si="245"/>
        <v>0.10212526097725767</v>
      </c>
      <c r="BS142" s="7">
        <f t="shared" si="246"/>
        <v>0.16609383103993552</v>
      </c>
      <c r="BT142" s="7">
        <f t="shared" si="247"/>
        <v>0.56636500043797844</v>
      </c>
      <c r="BU142" s="7">
        <f t="shared" si="248"/>
        <v>0</v>
      </c>
      <c r="BV142" s="7">
        <f t="shared" si="249"/>
        <v>0</v>
      </c>
      <c r="BW142" s="7">
        <f t="shared" si="250"/>
        <v>0</v>
      </c>
      <c r="BX142" s="7">
        <f t="shared" si="251"/>
        <v>0</v>
      </c>
      <c r="BY142" s="7">
        <f t="shared" si="252"/>
        <v>0</v>
      </c>
      <c r="BZ142" s="180">
        <f>SUM(BU142:BY142)</f>
        <v>0</v>
      </c>
      <c r="CA142" s="7">
        <f t="shared" si="266"/>
        <v>0.96177723371748514</v>
      </c>
      <c r="CB142" s="7">
        <f t="shared" si="267"/>
        <v>0.99401702333238828</v>
      </c>
      <c r="CC142" s="7">
        <f t="shared" si="268"/>
        <v>0.89662490123038829</v>
      </c>
      <c r="CD142" s="7">
        <f t="shared" si="269"/>
        <v>0.78586969278058028</v>
      </c>
      <c r="CE142" s="7">
        <f t="shared" si="270"/>
        <v>0.53211948626606009</v>
      </c>
      <c r="CF142" s="71">
        <f t="shared" si="253"/>
        <v>0</v>
      </c>
      <c r="CG142" s="174">
        <f t="shared" si="271"/>
        <v>0</v>
      </c>
      <c r="CH142" s="174">
        <f t="shared" si="272"/>
        <v>0</v>
      </c>
      <c r="CI142" s="174">
        <f t="shared" si="273"/>
        <v>0</v>
      </c>
      <c r="CJ142" s="174">
        <f t="shared" si="274"/>
        <v>0</v>
      </c>
      <c r="CK142" s="174">
        <f t="shared" si="275"/>
        <v>0</v>
      </c>
      <c r="CL142" s="71">
        <f t="shared" si="276"/>
        <v>0</v>
      </c>
      <c r="CM142" s="7">
        <f t="shared" si="277"/>
        <v>5.8799430471343497E-3</v>
      </c>
      <c r="CN142" s="7">
        <f t="shared" si="278"/>
        <v>7.30690422351886E-3</v>
      </c>
      <c r="CO142" s="7">
        <f t="shared" si="279"/>
        <v>7.2973710792321846E-3</v>
      </c>
      <c r="CP142" s="7">
        <f t="shared" si="280"/>
        <v>7.8934434693674858E-3</v>
      </c>
      <c r="CQ142" s="7">
        <f t="shared" si="281"/>
        <v>2.1796781794829793E-2</v>
      </c>
      <c r="CR142" s="71">
        <f t="shared" si="282"/>
        <v>0</v>
      </c>
      <c r="CS142" s="7">
        <f t="shared" si="283"/>
        <v>4.1704083373269025</v>
      </c>
      <c r="CT142" s="7">
        <f t="shared" si="284"/>
        <v>1.7816620442717395</v>
      </c>
      <c r="CU142" s="7">
        <f t="shared" si="184"/>
        <v>0.98538745622633239</v>
      </c>
      <c r="CV142" s="93">
        <f t="shared" si="285"/>
        <v>0</v>
      </c>
      <c r="CW142" s="71">
        <f t="shared" si="286"/>
        <v>0</v>
      </c>
      <c r="CX142" s="16">
        <v>1975</v>
      </c>
      <c r="CY142" s="7">
        <f t="shared" si="287"/>
        <v>4.1704083373269025</v>
      </c>
      <c r="CZ142" s="7">
        <f t="shared" si="288"/>
        <v>5.9520703815986415</v>
      </c>
      <c r="DA142" s="7">
        <f t="shared" si="289"/>
        <v>6.937457837824974</v>
      </c>
      <c r="DB142" s="92">
        <f t="shared" si="290"/>
        <v>6.9374578378249723</v>
      </c>
      <c r="DC142" s="93">
        <f t="shared" si="254"/>
        <v>0</v>
      </c>
      <c r="DD142" s="7">
        <f t="shared" si="291"/>
        <v>1.5542947280517283</v>
      </c>
      <c r="DE142" s="7">
        <f t="shared" si="292"/>
        <v>1.5130460412180504</v>
      </c>
      <c r="DF142" s="7">
        <f t="shared" si="293"/>
        <v>1.3980131830266607</v>
      </c>
      <c r="DG142" s="7">
        <f t="shared" si="294"/>
        <v>1.1914730330452092</v>
      </c>
      <c r="DH142" s="7">
        <f t="shared" si="295"/>
        <v>1.2806308524833248</v>
      </c>
      <c r="DI142" s="71">
        <f t="shared" si="296"/>
        <v>0</v>
      </c>
      <c r="DJ142" s="16">
        <v>1975</v>
      </c>
      <c r="DK142" s="23">
        <f t="shared" si="297"/>
        <v>0.91603632070964713</v>
      </c>
      <c r="DL142" s="23">
        <f t="shared" si="298"/>
        <v>0.89945179494949268</v>
      </c>
      <c r="DM142" s="23">
        <f t="shared" si="299"/>
        <v>0.59346944919314892</v>
      </c>
      <c r="DN142" s="23">
        <f t="shared" si="300"/>
        <v>0.93225839601622884</v>
      </c>
      <c r="DP142" s="7">
        <v>15.730999669764589</v>
      </c>
      <c r="DQ142" s="7">
        <v>15.386021606831155</v>
      </c>
      <c r="DR142" s="7">
        <v>14.866482235394724</v>
      </c>
      <c r="DS142" s="7">
        <v>15.93769414619528</v>
      </c>
      <c r="DT142" s="7">
        <v>38.078802341814239</v>
      </c>
      <c r="DU142" s="71">
        <f t="shared" si="216"/>
        <v>0</v>
      </c>
      <c r="DV142" s="16">
        <v>1975</v>
      </c>
      <c r="DW142" s="23">
        <f t="shared" si="217"/>
        <v>1.0913314695583041</v>
      </c>
      <c r="DX142" s="23">
        <f t="shared" si="218"/>
        <v>1.0673987618925518</v>
      </c>
      <c r="DY142" s="23">
        <f t="shared" si="219"/>
        <v>1.0313559370482484</v>
      </c>
      <c r="DZ142" s="23">
        <f t="shared" si="220"/>
        <v>1.1056708117137963</v>
      </c>
      <c r="EA142" s="23">
        <f t="shared" si="221"/>
        <v>2.6417008576120709</v>
      </c>
      <c r="EB142" s="71">
        <f t="shared" si="222"/>
        <v>0</v>
      </c>
      <c r="EC142" s="23">
        <f t="shared" si="223"/>
        <v>0.46296325849342423</v>
      </c>
      <c r="ED142" s="23">
        <f t="shared" si="224"/>
        <v>0.44564727932549864</v>
      </c>
      <c r="EE142" s="23">
        <f t="shared" si="225"/>
        <v>0.36665724597841232</v>
      </c>
      <c r="EF142" s="23">
        <f t="shared" si="226"/>
        <v>8.5802221331412909E-2</v>
      </c>
      <c r="EG142" s="23">
        <f t="shared" si="227"/>
        <v>-1.3610700051287461</v>
      </c>
      <c r="EH142" s="22">
        <f t="shared" si="215"/>
        <v>1.9984014443252818E-15</v>
      </c>
      <c r="EI142" s="114">
        <f t="shared" si="228"/>
        <v>2.5613861933763107</v>
      </c>
      <c r="EJ142" s="23">
        <f t="shared" si="229"/>
        <v>0.94504370653369907</v>
      </c>
    </row>
    <row r="143" spans="1:140">
      <c r="A143" s="16">
        <v>1976</v>
      </c>
      <c r="B143" s="9">
        <v>1487269.860276829</v>
      </c>
      <c r="C143" s="9">
        <v>178442.32048543161</v>
      </c>
      <c r="D143" s="9">
        <v>115027.8161938043</v>
      </c>
      <c r="E143" s="9">
        <v>0</v>
      </c>
      <c r="F143" s="9">
        <v>0</v>
      </c>
      <c r="G143" s="9">
        <v>307418.11294097704</v>
      </c>
      <c r="H143" s="9">
        <v>0</v>
      </c>
      <c r="I143" s="9">
        <v>886381.61065661605</v>
      </c>
      <c r="J143" s="9">
        <v>10346183.533409102</v>
      </c>
      <c r="K143" s="9">
        <v>10499098</v>
      </c>
      <c r="L143" s="9">
        <f t="shared" si="255"/>
        <v>985435.46630473412</v>
      </c>
      <c r="M143" s="40">
        <v>875.95799999999997</v>
      </c>
      <c r="N143" s="40">
        <f t="shared" si="256"/>
        <v>899.94774782296543</v>
      </c>
      <c r="O143" s="27">
        <f t="shared" si="257"/>
        <v>141656.91760157197</v>
      </c>
      <c r="P143" s="27">
        <f t="shared" si="230"/>
        <v>14.375057773470298</v>
      </c>
      <c r="Q143" s="19">
        <v>1976</v>
      </c>
      <c r="R143" s="7">
        <f t="shared" si="231"/>
        <v>14.375057773470298</v>
      </c>
      <c r="S143" s="7">
        <f t="shared" si="232"/>
        <v>1.7247163643407193</v>
      </c>
      <c r="T143" s="7">
        <f t="shared" si="233"/>
        <v>1.1117898288036869</v>
      </c>
      <c r="U143" s="7">
        <f t="shared" si="234"/>
        <v>0</v>
      </c>
      <c r="V143" s="7">
        <v>0</v>
      </c>
      <c r="W143" s="7"/>
      <c r="X143" s="7">
        <f t="shared" si="235"/>
        <v>2.971318959771843</v>
      </c>
      <c r="Y143" s="7">
        <f t="shared" si="236"/>
        <v>0</v>
      </c>
      <c r="Z143" s="7">
        <f t="shared" si="237"/>
        <v>8.5672326205540497</v>
      </c>
      <c r="AA143" s="71">
        <f t="shared" si="258"/>
        <v>0</v>
      </c>
      <c r="AB143" s="16">
        <v>1976</v>
      </c>
      <c r="AC143" s="9">
        <f t="shared" si="259"/>
        <v>55317.119350483801</v>
      </c>
      <c r="AD143" s="9">
        <f t="shared" si="259"/>
        <v>44610.580121357903</v>
      </c>
      <c r="AE143" s="9">
        <f t="shared" si="259"/>
        <v>39257.310506794958</v>
      </c>
      <c r="AF143" s="9">
        <f t="shared" si="259"/>
        <v>23197.501663106112</v>
      </c>
      <c r="AG143" s="9">
        <f t="shared" si="259"/>
        <v>16059.808843688845</v>
      </c>
      <c r="AH143" s="9">
        <f t="shared" si="260"/>
        <v>4221.5208543126173</v>
      </c>
      <c r="AI143" s="9">
        <f t="shared" si="260"/>
        <v>8155.4721681407254</v>
      </c>
      <c r="AJ143" s="9">
        <f t="shared" si="260"/>
        <v>12561.037528363431</v>
      </c>
      <c r="AK143" s="9">
        <f t="shared" si="260"/>
        <v>20428.940156019646</v>
      </c>
      <c r="AL143" s="9">
        <f t="shared" si="260"/>
        <v>69660.845486967897</v>
      </c>
      <c r="AM143" s="27">
        <f t="shared" si="261"/>
        <v>0</v>
      </c>
      <c r="AN143" s="27">
        <f t="shared" si="261"/>
        <v>0</v>
      </c>
      <c r="AO143" s="27">
        <f t="shared" si="261"/>
        <v>0</v>
      </c>
      <c r="AP143" s="27">
        <f t="shared" si="261"/>
        <v>0</v>
      </c>
      <c r="AQ143" s="27">
        <f t="shared" si="261"/>
        <v>0</v>
      </c>
      <c r="AR143" s="19">
        <v>1976</v>
      </c>
      <c r="AS143" s="27">
        <f t="shared" si="214"/>
        <v>70896.592933759544</v>
      </c>
      <c r="AT143" s="27">
        <f t="shared" si="214"/>
        <v>73273.121677076881</v>
      </c>
      <c r="AU143" s="27">
        <f t="shared" si="214"/>
        <v>66093.944011442174</v>
      </c>
      <c r="AV143" s="27">
        <f t="shared" si="214"/>
        <v>57929.717771225049</v>
      </c>
      <c r="AW143" s="27">
        <f t="shared" si="214"/>
        <v>39224.736547473411</v>
      </c>
      <c r="AX143" s="157">
        <f t="shared" si="262"/>
        <v>307418.11294097704</v>
      </c>
      <c r="AY143" s="27">
        <f t="shared" si="263"/>
        <v>0</v>
      </c>
      <c r="AZ143" s="27">
        <f t="shared" si="263"/>
        <v>0</v>
      </c>
      <c r="BA143" s="27">
        <f t="shared" si="263"/>
        <v>0</v>
      </c>
      <c r="BB143" s="27">
        <f t="shared" si="263"/>
        <v>0</v>
      </c>
      <c r="BC143" s="27">
        <f t="shared" si="263"/>
        <v>0</v>
      </c>
      <c r="BD143" s="27">
        <f t="shared" si="264"/>
        <v>103875.06095284884</v>
      </c>
      <c r="BE143" s="27">
        <f t="shared" si="264"/>
        <v>129083.75395992298</v>
      </c>
      <c r="BF143" s="27">
        <f t="shared" si="264"/>
        <v>128915.34145389823</v>
      </c>
      <c r="BG143" s="27">
        <f t="shared" si="264"/>
        <v>139445.55498849883</v>
      </c>
      <c r="BH143" s="27">
        <f t="shared" si="264"/>
        <v>385061.89930144703</v>
      </c>
      <c r="BI143" s="4"/>
      <c r="BJ143" s="7">
        <f t="shared" si="238"/>
        <v>0.53466207294562296</v>
      </c>
      <c r="BK143" s="7">
        <f t="shared" si="239"/>
        <v>0.43117909108517982</v>
      </c>
      <c r="BL143" s="7">
        <f t="shared" si="240"/>
        <v>0.37943760015495825</v>
      </c>
      <c r="BM143" s="7">
        <f t="shared" si="241"/>
        <v>0.2242131273642935</v>
      </c>
      <c r="BN143" s="7">
        <f t="shared" si="242"/>
        <v>0.1552244727906647</v>
      </c>
      <c r="BO143" s="71">
        <f t="shared" si="265"/>
        <v>0</v>
      </c>
      <c r="BP143" s="7">
        <f t="shared" si="243"/>
        <v>4.0802686717095304E-2</v>
      </c>
      <c r="BQ143" s="7">
        <f t="shared" si="244"/>
        <v>7.8825898862181415E-2</v>
      </c>
      <c r="BR143" s="7">
        <f t="shared" si="245"/>
        <v>0.12140744930536262</v>
      </c>
      <c r="BS143" s="7">
        <f t="shared" si="246"/>
        <v>0.19745387359553482</v>
      </c>
      <c r="BT143" s="7">
        <f t="shared" si="247"/>
        <v>0.67329992032351293</v>
      </c>
      <c r="BU143" s="7">
        <f t="shared" si="248"/>
        <v>0</v>
      </c>
      <c r="BV143" s="7">
        <f t="shared" si="249"/>
        <v>0</v>
      </c>
      <c r="BW143" s="7">
        <f t="shared" si="250"/>
        <v>0</v>
      </c>
      <c r="BX143" s="7">
        <f t="shared" si="251"/>
        <v>0</v>
      </c>
      <c r="BY143" s="7">
        <f t="shared" si="252"/>
        <v>0</v>
      </c>
      <c r="BZ143" s="180">
        <f t="shared" ref="BZ143:BZ147" si="301">SUM(BU143:BY143)</f>
        <v>0</v>
      </c>
      <c r="CA143" s="7">
        <f t="shared" si="266"/>
        <v>0.68524391341817692</v>
      </c>
      <c r="CB143" s="7">
        <f t="shared" si="267"/>
        <v>0.70821401380005433</v>
      </c>
      <c r="CC143" s="7">
        <f t="shared" si="268"/>
        <v>0.63882439160311322</v>
      </c>
      <c r="CD143" s="7">
        <f t="shared" si="269"/>
        <v>0.55991388113465079</v>
      </c>
      <c r="CE143" s="7">
        <f t="shared" si="270"/>
        <v>0.37912275981584803</v>
      </c>
      <c r="CF143" s="71">
        <f t="shared" si="253"/>
        <v>0</v>
      </c>
      <c r="CG143" s="174">
        <f t="shared" si="271"/>
        <v>0</v>
      </c>
      <c r="CH143" s="174">
        <f t="shared" si="272"/>
        <v>0</v>
      </c>
      <c r="CI143" s="174">
        <f t="shared" si="273"/>
        <v>0</v>
      </c>
      <c r="CJ143" s="174">
        <f t="shared" si="274"/>
        <v>0</v>
      </c>
      <c r="CK143" s="174">
        <f t="shared" si="275"/>
        <v>0</v>
      </c>
      <c r="CL143" s="71">
        <f t="shared" si="276"/>
        <v>0</v>
      </c>
      <c r="CM143" s="7">
        <f t="shared" si="277"/>
        <v>1.0039939908027291</v>
      </c>
      <c r="CN143" s="7">
        <f t="shared" si="278"/>
        <v>1.2476460865312859</v>
      </c>
      <c r="CO143" s="7">
        <f t="shared" si="279"/>
        <v>1.2460183123333808</v>
      </c>
      <c r="CP143" s="7">
        <f t="shared" si="280"/>
        <v>1.3477970358655629</v>
      </c>
      <c r="CQ143" s="7">
        <f t="shared" si="281"/>
        <v>3.7217771950210889</v>
      </c>
      <c r="CR143" s="71">
        <f t="shared" si="282"/>
        <v>0</v>
      </c>
      <c r="CS143" s="7">
        <f t="shared" si="283"/>
        <v>2.9713189597718435</v>
      </c>
      <c r="CT143" s="7">
        <f t="shared" si="284"/>
        <v>1.7247163643407193</v>
      </c>
      <c r="CU143" s="7">
        <f t="shared" si="184"/>
        <v>9.6790224493577348</v>
      </c>
      <c r="CV143" s="93">
        <f t="shared" si="285"/>
        <v>0</v>
      </c>
      <c r="CW143" s="71">
        <f t="shared" si="286"/>
        <v>0</v>
      </c>
      <c r="CX143" s="16">
        <v>1976</v>
      </c>
      <c r="CY143" s="7">
        <f t="shared" si="287"/>
        <v>2.9713189597718435</v>
      </c>
      <c r="CZ143" s="7">
        <f t="shared" si="288"/>
        <v>4.6960353241125627</v>
      </c>
      <c r="DA143" s="7">
        <f t="shared" si="289"/>
        <v>14.375057773470298</v>
      </c>
      <c r="DB143" s="92">
        <f t="shared" si="290"/>
        <v>14.375057773470298</v>
      </c>
      <c r="DC143" s="93">
        <f t="shared" si="254"/>
        <v>0</v>
      </c>
      <c r="DD143" s="7">
        <f t="shared" si="291"/>
        <v>2.2647026638836243</v>
      </c>
      <c r="DE143" s="7">
        <f t="shared" si="292"/>
        <v>2.4658650902787018</v>
      </c>
      <c r="DF143" s="7">
        <f t="shared" si="293"/>
        <v>2.385687753396815</v>
      </c>
      <c r="DG143" s="7">
        <f t="shared" si="294"/>
        <v>2.3293779179600422</v>
      </c>
      <c r="DH143" s="7">
        <f t="shared" si="295"/>
        <v>4.9294243479511142</v>
      </c>
      <c r="DI143" s="71">
        <f t="shared" si="296"/>
        <v>0</v>
      </c>
      <c r="DJ143" s="16">
        <v>1976</v>
      </c>
      <c r="DK143" s="23">
        <f t="shared" si="297"/>
        <v>2.0662487540259407</v>
      </c>
      <c r="DL143" s="23">
        <f t="shared" si="298"/>
        <v>1.053422063497607</v>
      </c>
      <c r="DM143" s="23">
        <f t="shared" si="299"/>
        <v>0.59346944919314881</v>
      </c>
      <c r="DN143" s="23">
        <f t="shared" si="300"/>
        <v>0.93225839601622884</v>
      </c>
      <c r="DP143" s="7">
        <v>17.518460494785185</v>
      </c>
      <c r="DQ143" s="7">
        <v>17.134283729548667</v>
      </c>
      <c r="DR143" s="7">
        <v>16.395673300733879</v>
      </c>
      <c r="DS143" s="7">
        <v>16.660385714008466</v>
      </c>
      <c r="DT143" s="7">
        <v>32.291196760923803</v>
      </c>
      <c r="DU143" s="71">
        <f t="shared" si="216"/>
        <v>0</v>
      </c>
      <c r="DV143" s="16">
        <v>1976</v>
      </c>
      <c r="DW143" s="23">
        <f t="shared" si="217"/>
        <v>2.518288817147941</v>
      </c>
      <c r="DX143" s="23">
        <f t="shared" si="218"/>
        <v>2.4630631851929419</v>
      </c>
      <c r="DY143" s="23">
        <f t="shared" si="219"/>
        <v>2.3568875093299395</v>
      </c>
      <c r="DZ143" s="23">
        <f t="shared" si="220"/>
        <v>2.3949400716717091</v>
      </c>
      <c r="EA143" s="23">
        <f t="shared" si="221"/>
        <v>4.6418781901277661</v>
      </c>
      <c r="EB143" s="71">
        <f t="shared" si="222"/>
        <v>0</v>
      </c>
      <c r="EC143" s="23">
        <f t="shared" si="223"/>
        <v>-0.25358615326431666</v>
      </c>
      <c r="ED143" s="23">
        <f t="shared" si="224"/>
        <v>2.8019050857599481E-3</v>
      </c>
      <c r="EE143" s="23">
        <f t="shared" si="225"/>
        <v>2.8800244066875536E-2</v>
      </c>
      <c r="EF143" s="23">
        <f t="shared" si="226"/>
        <v>-6.5562153711666848E-2</v>
      </c>
      <c r="EG143" s="23">
        <f t="shared" si="227"/>
        <v>0.28754615782334803</v>
      </c>
      <c r="EH143" s="22">
        <f t="shared" si="215"/>
        <v>0</v>
      </c>
      <c r="EI143" s="23">
        <f t="shared" si="228"/>
        <v>1.969495010581751</v>
      </c>
      <c r="EJ143" s="23">
        <f t="shared" si="229"/>
        <v>0.93590834112475052</v>
      </c>
    </row>
    <row r="144" spans="1:140">
      <c r="A144" s="16">
        <v>1977</v>
      </c>
      <c r="B144" s="9">
        <v>2175155.4679511394</v>
      </c>
      <c r="C144" s="9">
        <v>340287.48621294694</v>
      </c>
      <c r="D144" s="9">
        <v>221073.85103544939</v>
      </c>
      <c r="E144" s="9">
        <v>0</v>
      </c>
      <c r="F144" s="9">
        <v>0</v>
      </c>
      <c r="G144" s="9">
        <v>327385.89520496759</v>
      </c>
      <c r="H144" s="9">
        <v>110555.00995588244</v>
      </c>
      <c r="I144" s="9">
        <v>1175853.2255418929</v>
      </c>
      <c r="J144" s="9">
        <v>11366180.383141961</v>
      </c>
      <c r="K144" s="9">
        <v>10658494.000000002</v>
      </c>
      <c r="L144" s="9">
        <f t="shared" si="255"/>
        <v>1066396.47056535</v>
      </c>
      <c r="M144" s="40">
        <v>948.50699999999995</v>
      </c>
      <c r="N144" s="40">
        <f t="shared" si="256"/>
        <v>974.48363785057893</v>
      </c>
      <c r="O144" s="27">
        <f t="shared" si="257"/>
        <v>204077.18650975823</v>
      </c>
      <c r="P144" s="27">
        <f t="shared" si="230"/>
        <v>19.137083827890649</v>
      </c>
      <c r="Q144" s="19">
        <v>1977</v>
      </c>
      <c r="R144" s="7">
        <f t="shared" si="231"/>
        <v>19.137083827890649</v>
      </c>
      <c r="S144" s="7">
        <f t="shared" si="232"/>
        <v>2.993859632191417</v>
      </c>
      <c r="T144" s="7">
        <f t="shared" si="233"/>
        <v>1.9450144514980661</v>
      </c>
      <c r="U144" s="7">
        <f t="shared" si="234"/>
        <v>0</v>
      </c>
      <c r="V144" s="7">
        <v>0</v>
      </c>
      <c r="W144" s="7"/>
      <c r="X144" s="7">
        <f t="shared" si="235"/>
        <v>2.8803510429109354</v>
      </c>
      <c r="Y144" s="7">
        <f t="shared" si="236"/>
        <v>0.9726663331848483</v>
      </c>
      <c r="Z144" s="7">
        <f t="shared" si="237"/>
        <v>10.34519236810538</v>
      </c>
      <c r="AA144" s="71">
        <f t="shared" si="258"/>
        <v>0</v>
      </c>
      <c r="AB144" s="16">
        <v>1977</v>
      </c>
      <c r="AC144" s="9">
        <f t="shared" si="259"/>
        <v>105489.12072601356</v>
      </c>
      <c r="AD144" s="9">
        <f t="shared" si="259"/>
        <v>85071.871553236735</v>
      </c>
      <c r="AE144" s="9">
        <f t="shared" si="259"/>
        <v>74863.246966848325</v>
      </c>
      <c r="AF144" s="9">
        <f t="shared" si="259"/>
        <v>44237.3732076831</v>
      </c>
      <c r="AG144" s="9">
        <f t="shared" si="259"/>
        <v>30625.873759165224</v>
      </c>
      <c r="AH144" s="9">
        <f t="shared" si="260"/>
        <v>8113.4103330009921</v>
      </c>
      <c r="AI144" s="9">
        <f t="shared" si="260"/>
        <v>15674.136038413362</v>
      </c>
      <c r="AJ144" s="9">
        <f t="shared" si="260"/>
        <v>24141.264533071077</v>
      </c>
      <c r="AK144" s="9">
        <f t="shared" si="260"/>
        <v>39262.715943895812</v>
      </c>
      <c r="AL144" s="9">
        <f t="shared" si="260"/>
        <v>133882.32418706815</v>
      </c>
      <c r="AM144" s="27">
        <f t="shared" si="261"/>
        <v>0</v>
      </c>
      <c r="AN144" s="27">
        <f t="shared" si="261"/>
        <v>0</v>
      </c>
      <c r="AO144" s="27">
        <f t="shared" si="261"/>
        <v>0</v>
      </c>
      <c r="AP144" s="27">
        <f t="shared" si="261"/>
        <v>0</v>
      </c>
      <c r="AQ144" s="27">
        <f t="shared" si="261"/>
        <v>0</v>
      </c>
      <c r="AR144" s="19">
        <v>1977</v>
      </c>
      <c r="AS144" s="27">
        <f t="shared" si="214"/>
        <v>75501.551689823071</v>
      </c>
      <c r="AT144" s="27">
        <f t="shared" si="214"/>
        <v>78032.443518765722</v>
      </c>
      <c r="AU144" s="27">
        <f t="shared" si="214"/>
        <v>70386.955475090857</v>
      </c>
      <c r="AV144" s="27">
        <f t="shared" si="214"/>
        <v>61692.43682510309</v>
      </c>
      <c r="AW144" s="27">
        <f t="shared" si="214"/>
        <v>41772.507696184875</v>
      </c>
      <c r="AX144" s="157">
        <f t="shared" si="262"/>
        <v>327385.89520496759</v>
      </c>
      <c r="AY144" s="27">
        <f t="shared" si="263"/>
        <v>46039.294789067411</v>
      </c>
      <c r="AZ144" s="27">
        <f t="shared" si="263"/>
        <v>26775.793543486961</v>
      </c>
      <c r="BA144" s="27">
        <f t="shared" si="263"/>
        <v>17896.677136260467</v>
      </c>
      <c r="BB144" s="27">
        <f t="shared" si="263"/>
        <v>12125.331008604435</v>
      </c>
      <c r="BC144" s="27">
        <f t="shared" si="263"/>
        <v>7717.9134784631569</v>
      </c>
      <c r="BD144" s="27">
        <f t="shared" si="264"/>
        <v>137798.23950125446</v>
      </c>
      <c r="BE144" s="27">
        <f t="shared" si="264"/>
        <v>171239.50523566586</v>
      </c>
      <c r="BF144" s="27">
        <f t="shared" si="264"/>
        <v>171016.09312281289</v>
      </c>
      <c r="BG144" s="27">
        <f t="shared" si="264"/>
        <v>184985.22944225057</v>
      </c>
      <c r="BH144" s="27">
        <f t="shared" si="264"/>
        <v>510814.15823990904</v>
      </c>
      <c r="BI144" s="4"/>
      <c r="BJ144" s="7">
        <f t="shared" si="238"/>
        <v>0.92809648597933936</v>
      </c>
      <c r="BK144" s="7">
        <f t="shared" si="239"/>
        <v>0.74846490804785426</v>
      </c>
      <c r="BL144" s="7">
        <f t="shared" si="240"/>
        <v>0.65864911908211177</v>
      </c>
      <c r="BM144" s="7">
        <f t="shared" si="241"/>
        <v>0.38920175218488423</v>
      </c>
      <c r="BN144" s="7">
        <f t="shared" si="242"/>
        <v>0.26944736689722754</v>
      </c>
      <c r="BO144" s="71">
        <f t="shared" si="265"/>
        <v>0</v>
      </c>
      <c r="BP144" s="7">
        <f t="shared" si="243"/>
        <v>7.1382030369979019E-2</v>
      </c>
      <c r="BQ144" s="7">
        <f t="shared" si="244"/>
        <v>0.13790152461121288</v>
      </c>
      <c r="BR144" s="7">
        <f t="shared" si="245"/>
        <v>0.21239557810358883</v>
      </c>
      <c r="BS144" s="7">
        <f t="shared" si="246"/>
        <v>0.34543456658605654</v>
      </c>
      <c r="BT144" s="7">
        <f t="shared" si="247"/>
        <v>1.1779007518272289</v>
      </c>
      <c r="BU144" s="7">
        <f t="shared" si="248"/>
        <v>0</v>
      </c>
      <c r="BV144" s="7">
        <f t="shared" si="249"/>
        <v>0</v>
      </c>
      <c r="BW144" s="7">
        <f t="shared" si="250"/>
        <v>0</v>
      </c>
      <c r="BX144" s="7">
        <f t="shared" si="251"/>
        <v>0</v>
      </c>
      <c r="BY144" s="7">
        <f t="shared" si="252"/>
        <v>0</v>
      </c>
      <c r="BZ144" s="180">
        <f t="shared" si="301"/>
        <v>0</v>
      </c>
      <c r="CA144" s="7">
        <f t="shared" si="266"/>
        <v>0.66426494340882636</v>
      </c>
      <c r="CB144" s="7">
        <f t="shared" si="267"/>
        <v>0.68653180653811829</v>
      </c>
      <c r="CC144" s="7">
        <f t="shared" si="268"/>
        <v>0.61926657067212354</v>
      </c>
      <c r="CD144" s="7">
        <f t="shared" si="269"/>
        <v>0.54277193169135163</v>
      </c>
      <c r="CE144" s="7">
        <f t="shared" si="270"/>
        <v>0.36751579060051548</v>
      </c>
      <c r="CF144" s="71">
        <f t="shared" si="253"/>
        <v>0</v>
      </c>
      <c r="CG144" s="174">
        <f t="shared" si="271"/>
        <v>0.40505511295027274</v>
      </c>
      <c r="CH144" s="174">
        <f t="shared" si="272"/>
        <v>0.23557424430110366</v>
      </c>
      <c r="CI144" s="174">
        <f t="shared" si="273"/>
        <v>0.15745550864918859</v>
      </c>
      <c r="CJ144" s="174">
        <f t="shared" si="274"/>
        <v>0.10667903024474631</v>
      </c>
      <c r="CK144" s="174">
        <f t="shared" si="275"/>
        <v>6.7902437039536842E-2</v>
      </c>
      <c r="CL144" s="71">
        <f t="shared" si="276"/>
        <v>0</v>
      </c>
      <c r="CM144" s="7">
        <f t="shared" si="277"/>
        <v>1.2123530936182698</v>
      </c>
      <c r="CN144" s="7">
        <f t="shared" si="278"/>
        <v>1.5065703645671862</v>
      </c>
      <c r="CO144" s="7">
        <f t="shared" si="279"/>
        <v>1.5046047780172462</v>
      </c>
      <c r="CP144" s="7">
        <f t="shared" si="280"/>
        <v>1.6275056633503382</v>
      </c>
      <c r="CQ144" s="7">
        <f t="shared" si="281"/>
        <v>4.4941584685523379</v>
      </c>
      <c r="CR144" s="71">
        <f t="shared" si="282"/>
        <v>0</v>
      </c>
      <c r="CS144" s="7">
        <f t="shared" si="283"/>
        <v>2.8803510429109354</v>
      </c>
      <c r="CT144" s="7">
        <f t="shared" si="284"/>
        <v>2.993859632191417</v>
      </c>
      <c r="CU144" s="7">
        <f t="shared" si="184"/>
        <v>13.262873152788293</v>
      </c>
      <c r="CV144" s="93">
        <f t="shared" si="285"/>
        <v>0</v>
      </c>
      <c r="CW144" s="71">
        <f t="shared" si="286"/>
        <v>0</v>
      </c>
      <c r="CX144" s="16">
        <v>1977</v>
      </c>
      <c r="CY144" s="7">
        <f t="shared" si="287"/>
        <v>2.8803510429109354</v>
      </c>
      <c r="CZ144" s="7">
        <f t="shared" si="288"/>
        <v>5.8742106751023524</v>
      </c>
      <c r="DA144" s="7">
        <f t="shared" si="289"/>
        <v>19.137083827890645</v>
      </c>
      <c r="DB144" s="92">
        <f t="shared" si="290"/>
        <v>19.137083827890649</v>
      </c>
      <c r="DC144" s="93">
        <f t="shared" si="254"/>
        <v>0</v>
      </c>
      <c r="DD144" s="7">
        <f t="shared" si="291"/>
        <v>3.2811516663266871</v>
      </c>
      <c r="DE144" s="7">
        <f t="shared" si="292"/>
        <v>3.3150428480654757</v>
      </c>
      <c r="DF144" s="7">
        <f t="shared" si="293"/>
        <v>3.152371554524259</v>
      </c>
      <c r="DG144" s="7">
        <f t="shared" si="294"/>
        <v>3.011592944057377</v>
      </c>
      <c r="DH144" s="7">
        <f t="shared" si="295"/>
        <v>6.3769248149168467</v>
      </c>
      <c r="DI144" s="71">
        <f t="shared" si="296"/>
        <v>0</v>
      </c>
      <c r="DJ144" s="16">
        <v>1977</v>
      </c>
      <c r="DK144" s="23">
        <f t="shared" si="297"/>
        <v>2.0228975882505771</v>
      </c>
      <c r="DL144" s="23">
        <f t="shared" si="298"/>
        <v>0.96075155162010539</v>
      </c>
      <c r="DM144" s="23">
        <f t="shared" si="299"/>
        <v>0.59346944919314903</v>
      </c>
      <c r="DN144" s="23">
        <f t="shared" si="300"/>
        <v>0.93225839601622895</v>
      </c>
      <c r="DP144" s="7">
        <v>17.755816958071918</v>
      </c>
      <c r="DQ144" s="7">
        <v>17.366435007237008</v>
      </c>
      <c r="DR144" s="7">
        <v>16.598734189049786</v>
      </c>
      <c r="DS144" s="7">
        <v>16.756351741449265</v>
      </c>
      <c r="DT144" s="7">
        <v>31.522662104192019</v>
      </c>
      <c r="DU144" s="71">
        <f t="shared" si="216"/>
        <v>0</v>
      </c>
      <c r="DV144" s="16">
        <v>1977</v>
      </c>
      <c r="DW144" s="23">
        <f t="shared" si="217"/>
        <v>3.3979455755930461</v>
      </c>
      <c r="DX144" s="23">
        <f t="shared" si="218"/>
        <v>3.3234292252510937</v>
      </c>
      <c r="DY144" s="23">
        <f t="shared" si="219"/>
        <v>3.1765136761272026</v>
      </c>
      <c r="DZ144" s="23">
        <f t="shared" si="220"/>
        <v>3.2066770792573607</v>
      </c>
      <c r="EA144" s="23">
        <f t="shared" si="221"/>
        <v>6.032518271661945</v>
      </c>
      <c r="EB144" s="71">
        <f t="shared" si="222"/>
        <v>0</v>
      </c>
      <c r="EC144" s="23">
        <f t="shared" si="223"/>
        <v>-0.11679390926635902</v>
      </c>
      <c r="ED144" s="23">
        <f t="shared" si="224"/>
        <v>-8.3863771856180769E-3</v>
      </c>
      <c r="EE144" s="23">
        <f t="shared" si="225"/>
        <v>-2.41421216029436E-2</v>
      </c>
      <c r="EF144" s="23">
        <f t="shared" si="226"/>
        <v>-0.19508413519998369</v>
      </c>
      <c r="EG144" s="23">
        <f t="shared" si="227"/>
        <v>0.34440654325490172</v>
      </c>
      <c r="EH144" s="22">
        <f t="shared" si="215"/>
        <v>-2.6645352591003757E-15</v>
      </c>
      <c r="EI144" s="23">
        <f t="shared" si="228"/>
        <v>1.8991003618208173</v>
      </c>
      <c r="EJ144" s="23">
        <f t="shared" si="229"/>
        <v>0.934833594435309</v>
      </c>
    </row>
    <row r="145" spans="1:140">
      <c r="A145" s="16">
        <v>1978</v>
      </c>
      <c r="B145" s="9">
        <v>2344035.1206519832</v>
      </c>
      <c r="C145" s="9">
        <v>371025.50728835503</v>
      </c>
      <c r="D145" s="9">
        <v>150505.77335718967</v>
      </c>
      <c r="E145" s="9">
        <v>0</v>
      </c>
      <c r="F145" s="9">
        <v>0</v>
      </c>
      <c r="G145" s="9">
        <v>355565.70673490083</v>
      </c>
      <c r="H145" s="9">
        <v>119482.64164177343</v>
      </c>
      <c r="I145" s="9">
        <v>1347455.4916297647</v>
      </c>
      <c r="J145" s="9">
        <v>12300184.235903136</v>
      </c>
      <c r="K145" s="9">
        <v>10817638</v>
      </c>
      <c r="L145" s="9">
        <f t="shared" si="255"/>
        <v>1137048.9783354867</v>
      </c>
      <c r="M145" s="40">
        <v>1011.833</v>
      </c>
      <c r="N145" s="40">
        <f t="shared" si="256"/>
        <v>1039.5439387766933</v>
      </c>
      <c r="O145" s="27">
        <f t="shared" si="257"/>
        <v>216686.4079433961</v>
      </c>
      <c r="P145" s="27">
        <f t="shared" si="230"/>
        <v>19.056910658378229</v>
      </c>
      <c r="Q145" s="19">
        <v>1978</v>
      </c>
      <c r="R145" s="7">
        <f t="shared" si="231"/>
        <v>19.056910658378229</v>
      </c>
      <c r="S145" s="7">
        <f t="shared" si="232"/>
        <v>3.0164223573608333</v>
      </c>
      <c r="T145" s="7">
        <f t="shared" si="233"/>
        <v>1.2236058458203967</v>
      </c>
      <c r="U145" s="7">
        <f t="shared" si="234"/>
        <v>0</v>
      </c>
      <c r="V145" s="7">
        <v>0</v>
      </c>
      <c r="W145" s="7"/>
      <c r="X145" s="7">
        <f t="shared" si="235"/>
        <v>2.8907348045815149</v>
      </c>
      <c r="Y145" s="7">
        <f t="shared" si="236"/>
        <v>0.97138904060489029</v>
      </c>
      <c r="Z145" s="7">
        <f t="shared" si="237"/>
        <v>10.954758610010595</v>
      </c>
      <c r="AA145" s="71">
        <f t="shared" si="258"/>
        <v>0</v>
      </c>
      <c r="AB145" s="16">
        <v>1978</v>
      </c>
      <c r="AC145" s="9">
        <f t="shared" si="259"/>
        <v>115017.90725939006</v>
      </c>
      <c r="AD145" s="9">
        <f t="shared" si="259"/>
        <v>92756.376822088758</v>
      </c>
      <c r="AE145" s="9">
        <f t="shared" si="259"/>
        <v>81625.611603438112</v>
      </c>
      <c r="AF145" s="9">
        <f t="shared" si="259"/>
        <v>48233.315947486153</v>
      </c>
      <c r="AG145" s="9">
        <f t="shared" si="259"/>
        <v>33392.295655951952</v>
      </c>
      <c r="AH145" s="9">
        <f t="shared" si="260"/>
        <v>5523.56188220886</v>
      </c>
      <c r="AI145" s="9">
        <f t="shared" si="260"/>
        <v>10670.859331024749</v>
      </c>
      <c r="AJ145" s="9">
        <f t="shared" si="260"/>
        <v>16435.230450605111</v>
      </c>
      <c r="AK145" s="9">
        <f t="shared" si="260"/>
        <v>26729.825348236885</v>
      </c>
      <c r="AL145" s="9">
        <f t="shared" si="260"/>
        <v>91146.296345114068</v>
      </c>
      <c r="AM145" s="27">
        <f t="shared" si="261"/>
        <v>0</v>
      </c>
      <c r="AN145" s="27">
        <f t="shared" si="261"/>
        <v>0</v>
      </c>
      <c r="AO145" s="27">
        <f t="shared" si="261"/>
        <v>0</v>
      </c>
      <c r="AP145" s="27">
        <f t="shared" si="261"/>
        <v>0</v>
      </c>
      <c r="AQ145" s="27">
        <f t="shared" si="261"/>
        <v>0</v>
      </c>
      <c r="AR145" s="19">
        <v>1978</v>
      </c>
      <c r="AS145" s="27">
        <f t="shared" si="214"/>
        <v>82000.364033295249</v>
      </c>
      <c r="AT145" s="27">
        <f t="shared" si="214"/>
        <v>84749.102922196282</v>
      </c>
      <c r="AU145" s="27">
        <f t="shared" si="214"/>
        <v>76445.527846426688</v>
      </c>
      <c r="AV145" s="27">
        <f t="shared" si="214"/>
        <v>67002.626628684287</v>
      </c>
      <c r="AW145" s="27">
        <f t="shared" si="214"/>
        <v>45368.085304298373</v>
      </c>
      <c r="AX145" s="157">
        <f t="shared" si="262"/>
        <v>355565.70673490089</v>
      </c>
      <c r="AY145" s="27">
        <f t="shared" si="263"/>
        <v>49757.098867950626</v>
      </c>
      <c r="AZ145" s="27">
        <f t="shared" si="263"/>
        <v>28938.015074190113</v>
      </c>
      <c r="BA145" s="27">
        <f t="shared" si="263"/>
        <v>19341.884747725551</v>
      </c>
      <c r="BB145" s="27">
        <f t="shared" si="263"/>
        <v>13104.485995407216</v>
      </c>
      <c r="BC145" s="27">
        <f t="shared" si="263"/>
        <v>8341.1569564999172</v>
      </c>
      <c r="BD145" s="27">
        <f t="shared" si="264"/>
        <v>157908.30906409214</v>
      </c>
      <c r="BE145" s="27">
        <f t="shared" si="264"/>
        <v>196229.94324604262</v>
      </c>
      <c r="BF145" s="27">
        <f t="shared" si="264"/>
        <v>195973.92670263295</v>
      </c>
      <c r="BG145" s="27">
        <f t="shared" si="264"/>
        <v>211981.69794319459</v>
      </c>
      <c r="BH145" s="27">
        <f t="shared" si="264"/>
        <v>585361.61467380228</v>
      </c>
      <c r="BI145" s="4"/>
      <c r="BJ145" s="7">
        <f t="shared" si="238"/>
        <v>0.93509093078185845</v>
      </c>
      <c r="BK145" s="7">
        <f t="shared" si="239"/>
        <v>0.75410558934020833</v>
      </c>
      <c r="BL145" s="7">
        <f t="shared" si="240"/>
        <v>0.66361291861938343</v>
      </c>
      <c r="BM145" s="7">
        <f t="shared" si="241"/>
        <v>0.39213490645690835</v>
      </c>
      <c r="BN145" s="7">
        <f t="shared" si="242"/>
        <v>0.27147801216247502</v>
      </c>
      <c r="BO145" s="71">
        <f t="shared" si="265"/>
        <v>0</v>
      </c>
      <c r="BP145" s="7">
        <f t="shared" si="243"/>
        <v>4.4906334541608556E-2</v>
      </c>
      <c r="BQ145" s="7">
        <f t="shared" si="244"/>
        <v>8.6753654468666133E-2</v>
      </c>
      <c r="BR145" s="7">
        <f t="shared" si="245"/>
        <v>0.13361775836358733</v>
      </c>
      <c r="BS145" s="7">
        <f t="shared" si="246"/>
        <v>0.21731239821770246</v>
      </c>
      <c r="BT145" s="7">
        <f t="shared" si="247"/>
        <v>0.74101570022883234</v>
      </c>
      <c r="BU145" s="7">
        <f t="shared" si="248"/>
        <v>0</v>
      </c>
      <c r="BV145" s="7">
        <f t="shared" si="249"/>
        <v>0</v>
      </c>
      <c r="BW145" s="7">
        <f t="shared" si="250"/>
        <v>0</v>
      </c>
      <c r="BX145" s="7">
        <f t="shared" si="251"/>
        <v>0</v>
      </c>
      <c r="BY145" s="7">
        <f t="shared" si="252"/>
        <v>0</v>
      </c>
      <c r="BZ145" s="180">
        <f t="shared" si="301"/>
        <v>0</v>
      </c>
      <c r="CA145" s="7">
        <f t="shared" si="266"/>
        <v>0.66665964070638495</v>
      </c>
      <c r="CB145" s="7">
        <f t="shared" si="267"/>
        <v>0.6890067766206398</v>
      </c>
      <c r="CC145" s="7">
        <f t="shared" si="268"/>
        <v>0.62149904733368977</v>
      </c>
      <c r="CD145" s="7">
        <f t="shared" si="269"/>
        <v>0.54472864262560894</v>
      </c>
      <c r="CE145" s="7">
        <f t="shared" si="270"/>
        <v>0.3688406972951917</v>
      </c>
      <c r="CF145" s="71">
        <f t="shared" si="253"/>
        <v>0</v>
      </c>
      <c r="CG145" s="174">
        <f t="shared" si="271"/>
        <v>0.40452319992666541</v>
      </c>
      <c r="CH145" s="174">
        <f t="shared" si="272"/>
        <v>0.23526489131538889</v>
      </c>
      <c r="CI145" s="174">
        <f t="shared" si="273"/>
        <v>0.15724874015519474</v>
      </c>
      <c r="CJ145" s="174">
        <f t="shared" si="274"/>
        <v>0.10653894075144334</v>
      </c>
      <c r="CK145" s="174">
        <f t="shared" si="275"/>
        <v>6.7813268456197812E-2</v>
      </c>
      <c r="CL145" s="71">
        <f t="shared" si="276"/>
        <v>0</v>
      </c>
      <c r="CM145" s="7">
        <f t="shared" si="277"/>
        <v>1.2837881615071418</v>
      </c>
      <c r="CN145" s="7">
        <f t="shared" si="278"/>
        <v>1.5953414963758428</v>
      </c>
      <c r="CO145" s="7">
        <f t="shared" si="279"/>
        <v>1.5932600922399405</v>
      </c>
      <c r="CP145" s="7">
        <f t="shared" si="280"/>
        <v>1.7234026245268668</v>
      </c>
      <c r="CQ145" s="7">
        <f t="shared" si="281"/>
        <v>4.7589662353608011</v>
      </c>
      <c r="CR145" s="71">
        <f t="shared" si="282"/>
        <v>0</v>
      </c>
      <c r="CS145" s="7">
        <f t="shared" si="283"/>
        <v>2.8907348045815153</v>
      </c>
      <c r="CT145" s="7">
        <f t="shared" si="284"/>
        <v>3.0164223573608333</v>
      </c>
      <c r="CU145" s="7">
        <f t="shared" si="184"/>
        <v>13.149753496435881</v>
      </c>
      <c r="CV145" s="93">
        <f t="shared" si="285"/>
        <v>0</v>
      </c>
      <c r="CW145" s="71">
        <f t="shared" si="286"/>
        <v>0</v>
      </c>
      <c r="CX145" s="16">
        <v>1978</v>
      </c>
      <c r="CY145" s="7">
        <f t="shared" si="287"/>
        <v>2.8907348045815153</v>
      </c>
      <c r="CZ145" s="7">
        <f t="shared" si="288"/>
        <v>5.9071571619423491</v>
      </c>
      <c r="DA145" s="7">
        <f t="shared" si="289"/>
        <v>19.056910658378229</v>
      </c>
      <c r="DB145" s="92">
        <f t="shared" si="290"/>
        <v>19.056910658378229</v>
      </c>
      <c r="DC145" s="93">
        <f t="shared" si="254"/>
        <v>0</v>
      </c>
      <c r="DD145" s="7">
        <f t="shared" si="291"/>
        <v>3.3349682674636592</v>
      </c>
      <c r="DE145" s="7">
        <f t="shared" si="292"/>
        <v>3.3604724081207458</v>
      </c>
      <c r="DF145" s="7">
        <f t="shared" si="293"/>
        <v>3.1692385567117958</v>
      </c>
      <c r="DG145" s="7">
        <f t="shared" si="294"/>
        <v>2.9841175125785302</v>
      </c>
      <c r="DH145" s="7">
        <f t="shared" si="295"/>
        <v>6.2081139135034977</v>
      </c>
      <c r="DI145" s="71">
        <f t="shared" si="296"/>
        <v>0</v>
      </c>
      <c r="DJ145" s="16">
        <v>1978</v>
      </c>
      <c r="DK145" s="23">
        <f t="shared" si="297"/>
        <v>1.9588660816826138</v>
      </c>
      <c r="DL145" s="23">
        <f t="shared" si="298"/>
        <v>0.95030546096382928</v>
      </c>
      <c r="DM145" s="23">
        <f t="shared" si="299"/>
        <v>0.59346944919314903</v>
      </c>
      <c r="DN145" s="23">
        <f t="shared" si="300"/>
        <v>0.93225839601622873</v>
      </c>
      <c r="DP145" s="7">
        <v>17.794759650429757</v>
      </c>
      <c r="DQ145" s="7">
        <v>17.404523693183489</v>
      </c>
      <c r="DR145" s="7">
        <v>16.632050061700131</v>
      </c>
      <c r="DS145" s="7">
        <v>16.772096732892436</v>
      </c>
      <c r="DT145" s="7">
        <v>31.396569861794195</v>
      </c>
      <c r="DU145" s="71">
        <f t="shared" si="216"/>
        <v>0</v>
      </c>
      <c r="DV145" s="16">
        <v>1978</v>
      </c>
      <c r="DW145" s="23">
        <f t="shared" si="217"/>
        <v>3.3911314484555368</v>
      </c>
      <c r="DX145" s="23">
        <f t="shared" si="218"/>
        <v>3.3167645307262483</v>
      </c>
      <c r="DY145" s="23">
        <f t="shared" si="219"/>
        <v>3.1695549209149352</v>
      </c>
      <c r="DZ145" s="23">
        <f t="shared" si="220"/>
        <v>3.1962434899240857</v>
      </c>
      <c r="EA145" s="23">
        <f t="shared" si="221"/>
        <v>5.9832162683574248</v>
      </c>
      <c r="EB145" s="71">
        <f t="shared" si="222"/>
        <v>0</v>
      </c>
      <c r="EC145" s="23">
        <f t="shared" si="223"/>
        <v>-5.616318099187767E-2</v>
      </c>
      <c r="ED145" s="23">
        <f t="shared" si="224"/>
        <v>4.3707877394497441E-2</v>
      </c>
      <c r="EE145" s="23">
        <f t="shared" si="225"/>
        <v>-3.1636420313940761E-4</v>
      </c>
      <c r="EF145" s="23">
        <f t="shared" si="226"/>
        <v>-0.21212597734555549</v>
      </c>
      <c r="EG145" s="23">
        <f t="shared" si="227"/>
        <v>0.22489764514607291</v>
      </c>
      <c r="EH145" s="22">
        <f t="shared" si="215"/>
        <v>-2.2204460492503131E-15</v>
      </c>
      <c r="EI145" s="23">
        <f t="shared" si="228"/>
        <v>1.8877149687093253</v>
      </c>
      <c r="EJ145" s="23">
        <f t="shared" si="229"/>
        <v>0.93466000038379016</v>
      </c>
    </row>
    <row r="146" spans="1:140">
      <c r="A146" s="16">
        <v>1979</v>
      </c>
      <c r="B146" s="9">
        <v>2331660.8670059335</v>
      </c>
      <c r="C146" s="9">
        <v>392694.11491894216</v>
      </c>
      <c r="D146" s="9">
        <v>195050.32070794477</v>
      </c>
      <c r="E146" s="9">
        <v>0</v>
      </c>
      <c r="F146" s="9">
        <v>0</v>
      </c>
      <c r="G146" s="9">
        <v>409403.32311690593</v>
      </c>
      <c r="H146" s="9">
        <v>140138.05464365357</v>
      </c>
      <c r="I146" s="9">
        <v>1194375.0536184867</v>
      </c>
      <c r="J146" s="9">
        <v>13318843.543098375</v>
      </c>
      <c r="K146" s="9">
        <v>10979419</v>
      </c>
      <c r="L146" s="9">
        <f t="shared" si="255"/>
        <v>1213073.6192050213</v>
      </c>
      <c r="M146" s="40">
        <v>1079.655</v>
      </c>
      <c r="N146" s="40">
        <f t="shared" si="256"/>
        <v>1109.2233710700784</v>
      </c>
      <c r="O146" s="27">
        <f t="shared" si="257"/>
        <v>212366.50746327592</v>
      </c>
      <c r="P146" s="27">
        <f t="shared" si="230"/>
        <v>17.506481395782782</v>
      </c>
      <c r="Q146" s="19">
        <v>1979</v>
      </c>
      <c r="R146" s="7">
        <f t="shared" si="231"/>
        <v>17.506481395782782</v>
      </c>
      <c r="S146" s="7">
        <f t="shared" si="232"/>
        <v>2.9484100000741456</v>
      </c>
      <c r="T146" s="7">
        <f t="shared" si="233"/>
        <v>1.4644688938403885</v>
      </c>
      <c r="U146" s="7">
        <f t="shared" si="234"/>
        <v>0</v>
      </c>
      <c r="V146" s="7">
        <v>0</v>
      </c>
      <c r="W146" s="7"/>
      <c r="X146" s="7">
        <f t="shared" si="235"/>
        <v>3.0738653982391178</v>
      </c>
      <c r="Y146" s="7">
        <f t="shared" si="236"/>
        <v>1.0521788486378834</v>
      </c>
      <c r="Z146" s="7">
        <f t="shared" si="237"/>
        <v>8.9675582549912445</v>
      </c>
      <c r="AA146" s="71">
        <f t="shared" si="258"/>
        <v>0</v>
      </c>
      <c r="AB146" s="16">
        <v>1979</v>
      </c>
      <c r="AC146" s="9">
        <f t="shared" si="259"/>
        <v>121735.17562487206</v>
      </c>
      <c r="AD146" s="9">
        <f t="shared" si="259"/>
        <v>98173.528729735539</v>
      </c>
      <c r="AE146" s="9">
        <f t="shared" si="259"/>
        <v>86392.70528216727</v>
      </c>
      <c r="AF146" s="9">
        <f t="shared" si="259"/>
        <v>51050.234939462483</v>
      </c>
      <c r="AG146" s="9">
        <f t="shared" si="259"/>
        <v>35342.470342704793</v>
      </c>
      <c r="AH146" s="9">
        <f t="shared" si="260"/>
        <v>7158.3467699815728</v>
      </c>
      <c r="AI146" s="9">
        <f t="shared" si="260"/>
        <v>13829.067738193286</v>
      </c>
      <c r="AJ146" s="9">
        <f t="shared" si="260"/>
        <v>21299.495021307572</v>
      </c>
      <c r="AK146" s="9">
        <f t="shared" si="260"/>
        <v>34640.936957730992</v>
      </c>
      <c r="AL146" s="9">
        <f t="shared" si="260"/>
        <v>118122.47422073135</v>
      </c>
      <c r="AM146" s="27">
        <f t="shared" si="261"/>
        <v>0</v>
      </c>
      <c r="AN146" s="27">
        <f t="shared" si="261"/>
        <v>0</v>
      </c>
      <c r="AO146" s="27">
        <f t="shared" si="261"/>
        <v>0</v>
      </c>
      <c r="AP146" s="27">
        <f t="shared" si="261"/>
        <v>0</v>
      </c>
      <c r="AQ146" s="27">
        <f t="shared" si="261"/>
        <v>0</v>
      </c>
      <c r="AR146" s="19">
        <v>1979</v>
      </c>
      <c r="AS146" s="27">
        <f t="shared" si="214"/>
        <v>94416.364953487442</v>
      </c>
      <c r="AT146" s="27">
        <f t="shared" si="214"/>
        <v>97581.301318781465</v>
      </c>
      <c r="AU146" s="27">
        <f t="shared" si="214"/>
        <v>88020.448949221071</v>
      </c>
      <c r="AV146" s="27">
        <f t="shared" si="214"/>
        <v>77147.760539788054</v>
      </c>
      <c r="AW146" s="27">
        <f t="shared" si="214"/>
        <v>52237.447355627919</v>
      </c>
      <c r="AX146" s="157">
        <f t="shared" si="262"/>
        <v>409403.32311690593</v>
      </c>
      <c r="AY146" s="27">
        <f t="shared" si="263"/>
        <v>58358.795422118368</v>
      </c>
      <c r="AZ146" s="27">
        <f t="shared" si="263"/>
        <v>33940.63842264354</v>
      </c>
      <c r="BA146" s="27">
        <f t="shared" si="263"/>
        <v>22685.589006431528</v>
      </c>
      <c r="BB146" s="27">
        <f t="shared" si="263"/>
        <v>15369.907705985264</v>
      </c>
      <c r="BC146" s="27">
        <f t="shared" si="263"/>
        <v>9783.1240864748488</v>
      </c>
      <c r="BD146" s="27">
        <f t="shared" si="264"/>
        <v>139968.81253355046</v>
      </c>
      <c r="BE146" s="27">
        <f t="shared" si="264"/>
        <v>173936.83905846023</v>
      </c>
      <c r="BF146" s="27">
        <f t="shared" si="264"/>
        <v>173709.9077982727</v>
      </c>
      <c r="BG146" s="27">
        <f t="shared" si="264"/>
        <v>187899.08343526031</v>
      </c>
      <c r="BH146" s="27">
        <f t="shared" si="264"/>
        <v>518860.41079294292</v>
      </c>
      <c r="BI146" s="4"/>
      <c r="BJ146" s="7">
        <f t="shared" si="238"/>
        <v>0.91400710002298502</v>
      </c>
      <c r="BK146" s="7">
        <f t="shared" si="239"/>
        <v>0.73710250001853639</v>
      </c>
      <c r="BL146" s="7">
        <f t="shared" si="240"/>
        <v>0.64865020001631202</v>
      </c>
      <c r="BM146" s="7">
        <f t="shared" si="241"/>
        <v>0.38329330000963902</v>
      </c>
      <c r="BN146" s="7">
        <f t="shared" si="242"/>
        <v>0.26535690000667311</v>
      </c>
      <c r="BO146" s="71">
        <f t="shared" si="265"/>
        <v>0</v>
      </c>
      <c r="BP146" s="7">
        <f t="shared" si="243"/>
        <v>5.3746008403942253E-2</v>
      </c>
      <c r="BQ146" s="7">
        <f t="shared" si="244"/>
        <v>0.10383084457328355</v>
      </c>
      <c r="BR146" s="7">
        <f t="shared" si="245"/>
        <v>0.15992000320737043</v>
      </c>
      <c r="BS146" s="7">
        <f t="shared" si="246"/>
        <v>0.260089675546053</v>
      </c>
      <c r="BT146" s="7">
        <f t="shared" si="247"/>
        <v>0.88688236210973925</v>
      </c>
      <c r="BU146" s="7">
        <f t="shared" si="248"/>
        <v>0</v>
      </c>
      <c r="BV146" s="7">
        <f t="shared" si="249"/>
        <v>0</v>
      </c>
      <c r="BW146" s="7">
        <f t="shared" si="250"/>
        <v>0</v>
      </c>
      <c r="BX146" s="7">
        <f t="shared" si="251"/>
        <v>0</v>
      </c>
      <c r="BY146" s="7">
        <f t="shared" si="252"/>
        <v>0</v>
      </c>
      <c r="BZ146" s="180">
        <f t="shared" si="301"/>
        <v>0</v>
      </c>
      <c r="CA146" s="7">
        <f t="shared" si="266"/>
        <v>0.70889311559195078</v>
      </c>
      <c r="CB146" s="7">
        <f t="shared" si="267"/>
        <v>0.7326559622313954</v>
      </c>
      <c r="CC146" s="7">
        <f t="shared" si="268"/>
        <v>0.66087155888869908</v>
      </c>
      <c r="CD146" s="7">
        <f t="shared" si="269"/>
        <v>0.57923768148597909</v>
      </c>
      <c r="CE146" s="7">
        <f t="shared" si="270"/>
        <v>0.39220708004109395</v>
      </c>
      <c r="CF146" s="71">
        <f t="shared" si="253"/>
        <v>0</v>
      </c>
      <c r="CG146" s="174">
        <f t="shared" si="271"/>
        <v>0.438167136908512</v>
      </c>
      <c r="CH146" s="174">
        <f t="shared" si="272"/>
        <v>0.25483172253518266</v>
      </c>
      <c r="CI146" s="174">
        <f t="shared" si="273"/>
        <v>0.17032701775513279</v>
      </c>
      <c r="CJ146" s="174">
        <f t="shared" si="274"/>
        <v>0.11539971662141582</v>
      </c>
      <c r="CK146" s="174">
        <f t="shared" si="275"/>
        <v>7.3453254817640048E-2</v>
      </c>
      <c r="CL146" s="71">
        <f t="shared" si="276"/>
        <v>0</v>
      </c>
      <c r="CM146" s="7">
        <f t="shared" si="277"/>
        <v>1.0509081519024239</v>
      </c>
      <c r="CN146" s="7">
        <f t="shared" si="278"/>
        <v>1.305945508674375</v>
      </c>
      <c r="CO146" s="7">
        <f t="shared" si="279"/>
        <v>1.3042416726059267</v>
      </c>
      <c r="CP146" s="7">
        <f t="shared" si="280"/>
        <v>1.4107762646752224</v>
      </c>
      <c r="CQ146" s="7">
        <f t="shared" si="281"/>
        <v>3.8956866571332962</v>
      </c>
      <c r="CR146" s="71">
        <f t="shared" si="282"/>
        <v>0</v>
      </c>
      <c r="CS146" s="7">
        <f t="shared" si="283"/>
        <v>3.0738653982391186</v>
      </c>
      <c r="CT146" s="7">
        <f t="shared" si="284"/>
        <v>2.9484100000741451</v>
      </c>
      <c r="CU146" s="7">
        <f t="shared" si="184"/>
        <v>11.484205997469516</v>
      </c>
      <c r="CV146" s="93">
        <f t="shared" si="285"/>
        <v>0</v>
      </c>
      <c r="CW146" s="71">
        <f t="shared" si="286"/>
        <v>0</v>
      </c>
      <c r="CX146" s="16">
        <v>1979</v>
      </c>
      <c r="CY146" s="7">
        <f t="shared" si="287"/>
        <v>3.0738653982391186</v>
      </c>
      <c r="CZ146" s="7">
        <f t="shared" si="288"/>
        <v>6.0222753983132638</v>
      </c>
      <c r="DA146" s="7">
        <f t="shared" si="289"/>
        <v>17.506481395782778</v>
      </c>
      <c r="DB146" s="92">
        <f t="shared" si="290"/>
        <v>17.506481395782782</v>
      </c>
      <c r="DC146" s="93">
        <f t="shared" si="254"/>
        <v>0</v>
      </c>
      <c r="DD146" s="7">
        <f t="shared" si="291"/>
        <v>3.1657215128298137</v>
      </c>
      <c r="DE146" s="7">
        <f t="shared" si="292"/>
        <v>3.134366538032773</v>
      </c>
      <c r="DF146" s="7">
        <f t="shared" si="293"/>
        <v>2.944010452473441</v>
      </c>
      <c r="DG146" s="7">
        <f t="shared" si="294"/>
        <v>2.7487966383383093</v>
      </c>
      <c r="DH146" s="7">
        <f t="shared" si="295"/>
        <v>5.5135862541084428</v>
      </c>
      <c r="DI146" s="71">
        <f t="shared" si="296"/>
        <v>0</v>
      </c>
      <c r="DJ146" s="16">
        <v>1979</v>
      </c>
      <c r="DK146" s="23">
        <f t="shared" si="297"/>
        <v>1.8728147685332253</v>
      </c>
      <c r="DL146" s="23">
        <f t="shared" si="298"/>
        <v>0.92996507764254133</v>
      </c>
      <c r="DM146" s="23">
        <f t="shared" si="299"/>
        <v>0.59346944919314892</v>
      </c>
      <c r="DN146" s="23">
        <f t="shared" si="300"/>
        <v>0.93225839601622873</v>
      </c>
      <c r="DP146" s="7">
        <v>16.949563557775971</v>
      </c>
      <c r="DQ146" s="7">
        <v>16.577862602561584</v>
      </c>
      <c r="DR146" s="7">
        <v>15.908976137363442</v>
      </c>
      <c r="DS146" s="7">
        <v>16.430373948952543</v>
      </c>
      <c r="DT146" s="7">
        <v>34.133223753346464</v>
      </c>
      <c r="DU146" s="71">
        <f t="shared" si="216"/>
        <v>0</v>
      </c>
      <c r="DV146" s="16">
        <v>1979</v>
      </c>
      <c r="DW146" s="23">
        <f t="shared" si="217"/>
        <v>2.9672721909084281</v>
      </c>
      <c r="DX146" s="23">
        <f t="shared" si="218"/>
        <v>2.9022004323358748</v>
      </c>
      <c r="DY146" s="23">
        <f t="shared" si="219"/>
        <v>2.7851019477470533</v>
      </c>
      <c r="DZ146" s="23">
        <f t="shared" si="220"/>
        <v>2.8763803586309176</v>
      </c>
      <c r="EA146" s="23">
        <f t="shared" si="221"/>
        <v>5.9755264661605079</v>
      </c>
      <c r="EB146" s="71">
        <f t="shared" si="222"/>
        <v>0</v>
      </c>
      <c r="EC146" s="23">
        <f t="shared" si="223"/>
        <v>0.19844932192138565</v>
      </c>
      <c r="ED146" s="23">
        <f t="shared" si="224"/>
        <v>0.23216610569689822</v>
      </c>
      <c r="EE146" s="23">
        <f t="shared" si="225"/>
        <v>0.15890850472638762</v>
      </c>
      <c r="EF146" s="23">
        <f t="shared" si="226"/>
        <v>-0.12758372029260823</v>
      </c>
      <c r="EG146" s="23">
        <f t="shared" si="227"/>
        <v>-0.46194021205206504</v>
      </c>
      <c r="EH146" s="22">
        <f t="shared" si="215"/>
        <v>-1.7763568394002505E-15</v>
      </c>
      <c r="EI146" s="23">
        <f t="shared" si="228"/>
        <v>2.1455323999878275</v>
      </c>
      <c r="EJ146" s="23">
        <f t="shared" si="229"/>
        <v>0.93860683097440956</v>
      </c>
    </row>
    <row r="147" spans="1:140" ht="16" thickBot="1">
      <c r="A147" s="16">
        <v>1980</v>
      </c>
      <c r="B147" s="9">
        <v>2578071.5690883142</v>
      </c>
      <c r="C147" s="9">
        <v>401512.17427998182</v>
      </c>
      <c r="D147" s="9">
        <v>201702.54101647969</v>
      </c>
      <c r="E147" s="9">
        <v>0</v>
      </c>
      <c r="F147" s="14">
        <v>0</v>
      </c>
      <c r="G147" s="9">
        <v>391830.03301691479</v>
      </c>
      <c r="H147" s="9">
        <v>175514.43133239268</v>
      </c>
      <c r="I147" s="14">
        <v>1407512.3894425444</v>
      </c>
      <c r="J147" s="9">
        <v>14377013.281771937</v>
      </c>
      <c r="K147" s="9">
        <v>11146726.000000002</v>
      </c>
      <c r="L147" s="9">
        <f t="shared" si="255"/>
        <v>1289796.9575794663</v>
      </c>
      <c r="M147" s="40">
        <v>1147.6569999999999</v>
      </c>
      <c r="N147" s="40">
        <f t="shared" si="256"/>
        <v>1179.0877330000537</v>
      </c>
      <c r="O147" s="27">
        <f t="shared" si="257"/>
        <v>231285.09385521035</v>
      </c>
      <c r="P147" s="27">
        <f t="shared" si="230"/>
        <v>17.931899474259733</v>
      </c>
      <c r="Q147" s="19">
        <v>1980</v>
      </c>
      <c r="R147" s="7">
        <f t="shared" si="231"/>
        <v>17.931899474259733</v>
      </c>
      <c r="S147" s="7">
        <f t="shared" si="232"/>
        <v>2.7927370338388968</v>
      </c>
      <c r="T147" s="7">
        <f t="shared" si="233"/>
        <v>1.402951621893614</v>
      </c>
      <c r="U147" s="7">
        <f t="shared" si="234"/>
        <v>0</v>
      </c>
      <c r="V147" s="70">
        <v>0</v>
      </c>
      <c r="W147" s="26"/>
      <c r="X147" s="7">
        <f t="shared" si="235"/>
        <v>2.7253924395667148</v>
      </c>
      <c r="Y147" s="7">
        <f t="shared" si="236"/>
        <v>1.2207989788457712</v>
      </c>
      <c r="Z147" s="7">
        <f t="shared" si="237"/>
        <v>9.7900194001147334</v>
      </c>
      <c r="AA147" s="71">
        <f t="shared" si="258"/>
        <v>0</v>
      </c>
      <c r="AB147" s="16">
        <v>1980</v>
      </c>
      <c r="AC147" s="9">
        <f t="shared" si="259"/>
        <v>124468.77402679436</v>
      </c>
      <c r="AD147" s="9">
        <f t="shared" si="259"/>
        <v>100378.04356999545</v>
      </c>
      <c r="AE147" s="9">
        <f t="shared" si="259"/>
        <v>88332.678341595994</v>
      </c>
      <c r="AF147" s="9">
        <f t="shared" si="259"/>
        <v>52196.582656397637</v>
      </c>
      <c r="AG147" s="9">
        <f t="shared" si="259"/>
        <v>36136.095685198365</v>
      </c>
      <c r="AH147" s="9">
        <f t="shared" si="260"/>
        <v>7402.4832553048036</v>
      </c>
      <c r="AI147" s="9">
        <f t="shared" si="260"/>
        <v>14300.71015806841</v>
      </c>
      <c r="AJ147" s="9">
        <f t="shared" si="260"/>
        <v>22025.917478999585</v>
      </c>
      <c r="AK147" s="9">
        <f t="shared" si="260"/>
        <v>35822.371284526795</v>
      </c>
      <c r="AL147" s="9">
        <f t="shared" si="260"/>
        <v>122151.0588395801</v>
      </c>
      <c r="AM147" s="27">
        <f t="shared" si="261"/>
        <v>0</v>
      </c>
      <c r="AN147" s="27">
        <f t="shared" si="261"/>
        <v>0</v>
      </c>
      <c r="AO147" s="27">
        <f t="shared" si="261"/>
        <v>0</v>
      </c>
      <c r="AP147" s="27">
        <f t="shared" si="261"/>
        <v>0</v>
      </c>
      <c r="AQ147" s="27">
        <f t="shared" si="261"/>
        <v>0</v>
      </c>
      <c r="AR147" s="19">
        <v>1980</v>
      </c>
      <c r="AS147" s="27">
        <f t="shared" si="214"/>
        <v>90363.622638446483</v>
      </c>
      <c r="AT147" s="27">
        <f t="shared" si="214"/>
        <v>93392.706796992687</v>
      </c>
      <c r="AU147" s="27">
        <f t="shared" si="214"/>
        <v>84242.245899133908</v>
      </c>
      <c r="AV147" s="27">
        <f t="shared" si="214"/>
        <v>73836.258409788948</v>
      </c>
      <c r="AW147" s="27">
        <f t="shared" si="214"/>
        <v>49995.199272552811</v>
      </c>
      <c r="AX147" s="157">
        <f t="shared" si="262"/>
        <v>391830.03301691479</v>
      </c>
      <c r="AY147" s="27">
        <f t="shared" si="263"/>
        <v>73090.858994740687</v>
      </c>
      <c r="AZ147" s="27">
        <f t="shared" si="263"/>
        <v>42508.595305939016</v>
      </c>
      <c r="BA147" s="27">
        <f t="shared" si="263"/>
        <v>28412.327144320934</v>
      </c>
      <c r="BB147" s="27">
        <f t="shared" si="263"/>
        <v>19249.87911033152</v>
      </c>
      <c r="BC147" s="27">
        <f t="shared" si="263"/>
        <v>12252.770777060507</v>
      </c>
      <c r="BD147" s="27">
        <f t="shared" si="264"/>
        <v>164946.3769187718</v>
      </c>
      <c r="BE147" s="27">
        <f t="shared" si="264"/>
        <v>204976.02927451776</v>
      </c>
      <c r="BF147" s="27">
        <f t="shared" si="264"/>
        <v>204708.60192052365</v>
      </c>
      <c r="BG147" s="27">
        <f t="shared" si="264"/>
        <v>221429.84910710106</v>
      </c>
      <c r="BH147" s="27">
        <f t="shared" si="264"/>
        <v>611451.5322216301</v>
      </c>
      <c r="BI147" s="4"/>
      <c r="BJ147" s="7">
        <f t="shared" si="238"/>
        <v>0.86574848049005793</v>
      </c>
      <c r="BK147" s="7">
        <f t="shared" si="239"/>
        <v>0.69818425845972421</v>
      </c>
      <c r="BL147" s="7">
        <f t="shared" si="240"/>
        <v>0.61440214744455723</v>
      </c>
      <c r="BM147" s="7">
        <f t="shared" si="241"/>
        <v>0.36305581439905654</v>
      </c>
      <c r="BN147" s="7">
        <f t="shared" si="242"/>
        <v>0.25134633304550069</v>
      </c>
      <c r="BO147" s="71">
        <f t="shared" si="265"/>
        <v>0</v>
      </c>
      <c r="BP147" s="7">
        <f t="shared" si="243"/>
        <v>5.1488324523495624E-2</v>
      </c>
      <c r="BQ147" s="7">
        <f t="shared" si="244"/>
        <v>9.9469269992257234E-2</v>
      </c>
      <c r="BR147" s="7">
        <f t="shared" si="245"/>
        <v>0.15320231711078267</v>
      </c>
      <c r="BS147" s="7">
        <f t="shared" si="246"/>
        <v>0.24916420804830586</v>
      </c>
      <c r="BT147" s="7">
        <f t="shared" si="247"/>
        <v>0.84962750221877259</v>
      </c>
      <c r="BU147" s="7">
        <f t="shared" si="248"/>
        <v>0</v>
      </c>
      <c r="BV147" s="7">
        <f t="shared" si="249"/>
        <v>0</v>
      </c>
      <c r="BW147" s="7">
        <f t="shared" si="250"/>
        <v>0</v>
      </c>
      <c r="BX147" s="7">
        <f t="shared" si="251"/>
        <v>0</v>
      </c>
      <c r="BY147" s="7">
        <f t="shared" si="252"/>
        <v>0</v>
      </c>
      <c r="BZ147" s="180">
        <f t="shared" si="301"/>
        <v>0</v>
      </c>
      <c r="CA147" s="7">
        <f t="shared" si="266"/>
        <v>0.62852847714215476</v>
      </c>
      <c r="CB147" s="7">
        <f t="shared" si="267"/>
        <v>0.64959741614346078</v>
      </c>
      <c r="CC147" s="7">
        <f t="shared" si="268"/>
        <v>0.58595094995106811</v>
      </c>
      <c r="CD147" s="7">
        <f t="shared" si="269"/>
        <v>0.51357160880836839</v>
      </c>
      <c r="CE147" s="7">
        <f t="shared" si="270"/>
        <v>0.3477439875216628</v>
      </c>
      <c r="CF147" s="71">
        <f t="shared" si="253"/>
        <v>0</v>
      </c>
      <c r="CG147" s="174">
        <f t="shared" si="271"/>
        <v>0.50838694770776749</v>
      </c>
      <c r="CH147" s="174">
        <f t="shared" si="272"/>
        <v>0.29567055738784098</v>
      </c>
      <c r="CI147" s="174">
        <f t="shared" si="273"/>
        <v>0.19762329343010229</v>
      </c>
      <c r="CJ147" s="174">
        <f t="shared" si="274"/>
        <v>0.13389345014195472</v>
      </c>
      <c r="CK147" s="174">
        <f t="shared" si="275"/>
        <v>8.5224730178105376E-2</v>
      </c>
      <c r="CL147" s="71">
        <f t="shared" si="276"/>
        <v>0</v>
      </c>
      <c r="CM147" s="7">
        <f t="shared" si="277"/>
        <v>1.1472923734994456</v>
      </c>
      <c r="CN147" s="7">
        <f t="shared" si="278"/>
        <v>1.4257205252387084</v>
      </c>
      <c r="CO147" s="7">
        <f t="shared" si="279"/>
        <v>1.4238604215526867</v>
      </c>
      <c r="CP147" s="7">
        <f t="shared" si="280"/>
        <v>1.5401658520260495</v>
      </c>
      <c r="CQ147" s="7">
        <f t="shared" si="281"/>
        <v>4.2529802277978419</v>
      </c>
      <c r="CR147" s="71">
        <f t="shared" si="282"/>
        <v>0</v>
      </c>
      <c r="CS147" s="7">
        <f t="shared" si="283"/>
        <v>2.7253924395667148</v>
      </c>
      <c r="CT147" s="7">
        <f t="shared" si="284"/>
        <v>2.7927370338388964</v>
      </c>
      <c r="CU147" s="7">
        <f t="shared" si="184"/>
        <v>12.413770000854116</v>
      </c>
      <c r="CV147" s="93">
        <f t="shared" ref="CV147:CV167" si="302">SUM(CS147:CU147)-R147</f>
        <v>0</v>
      </c>
      <c r="CW147" s="71">
        <f t="shared" si="286"/>
        <v>0</v>
      </c>
      <c r="CX147" s="16">
        <v>1980</v>
      </c>
      <c r="CY147" s="7">
        <f t="shared" si="287"/>
        <v>2.7253924395667148</v>
      </c>
      <c r="CZ147" s="7">
        <f t="shared" si="288"/>
        <v>5.5181294734056117</v>
      </c>
      <c r="DA147" s="7">
        <f t="shared" si="289"/>
        <v>17.93189947425973</v>
      </c>
      <c r="DB147" s="92">
        <f t="shared" si="290"/>
        <v>17.931899474259733</v>
      </c>
      <c r="DC147" s="93">
        <f t="shared" si="254"/>
        <v>0</v>
      </c>
      <c r="DD147" s="7">
        <f t="shared" si="291"/>
        <v>3.2014446033629218</v>
      </c>
      <c r="DE147" s="7">
        <f t="shared" si="292"/>
        <v>3.168642027221992</v>
      </c>
      <c r="DF147" s="7">
        <f t="shared" si="293"/>
        <v>2.9750391294891969</v>
      </c>
      <c r="DG147" s="7">
        <f t="shared" si="294"/>
        <v>2.7998509334237349</v>
      </c>
      <c r="DH147" s="7">
        <f t="shared" si="295"/>
        <v>5.7869227807618833</v>
      </c>
      <c r="DI147" s="71">
        <f t="shared" si="296"/>
        <v>0</v>
      </c>
      <c r="DJ147" s="16">
        <v>1980</v>
      </c>
      <c r="DK147" s="23">
        <f t="shared" si="297"/>
        <v>1.9451585437652634</v>
      </c>
      <c r="DL147" s="23">
        <f t="shared" si="298"/>
        <v>0.92928021505169889</v>
      </c>
      <c r="DM147" s="23">
        <f t="shared" si="299"/>
        <v>0.59346944919314903</v>
      </c>
      <c r="DN147" s="23">
        <f t="shared" si="300"/>
        <v>0.93225839601622873</v>
      </c>
      <c r="DP147" s="7">
        <v>16.66797747654908</v>
      </c>
      <c r="DQ147" s="7">
        <v>16.302451654694931</v>
      </c>
      <c r="DR147" s="7">
        <v>15.668076357346685</v>
      </c>
      <c r="DS147" s="7">
        <v>16.316525363479968</v>
      </c>
      <c r="DT147" s="7">
        <v>35.044969147929329</v>
      </c>
      <c r="DU147" s="71">
        <f t="shared" si="216"/>
        <v>0</v>
      </c>
      <c r="DV147" s="16">
        <v>1980</v>
      </c>
      <c r="DW147" s="23">
        <f t="shared" si="217"/>
        <v>2.9888849654870353</v>
      </c>
      <c r="DX147" s="23">
        <f t="shared" si="218"/>
        <v>2.9233392425596874</v>
      </c>
      <c r="DY147" s="23">
        <f t="shared" si="219"/>
        <v>2.8095837019496641</v>
      </c>
      <c r="DZ147" s="23">
        <f t="shared" si="220"/>
        <v>2.9258629258713205</v>
      </c>
      <c r="EA147" s="23">
        <f t="shared" si="221"/>
        <v>6.2842286383920252</v>
      </c>
      <c r="EB147" s="71">
        <f t="shared" si="222"/>
        <v>0</v>
      </c>
      <c r="EC147" s="23">
        <f t="shared" si="223"/>
        <v>0.2125596378758865</v>
      </c>
      <c r="ED147" s="23">
        <f t="shared" si="224"/>
        <v>0.2453027846623046</v>
      </c>
      <c r="EE147" s="23">
        <f t="shared" si="225"/>
        <v>0.1654554275395328</v>
      </c>
      <c r="EF147" s="23">
        <f t="shared" si="226"/>
        <v>-0.12601199244758554</v>
      </c>
      <c r="EG147" s="23">
        <f t="shared" si="227"/>
        <v>-0.4973058576301419</v>
      </c>
      <c r="EH147" s="22">
        <f t="shared" si="215"/>
        <v>-3.5527136788005009E-15</v>
      </c>
      <c r="EI147" s="23">
        <f t="shared" si="228"/>
        <v>2.2367116644473661</v>
      </c>
      <c r="EJ147" s="23">
        <f t="shared" si="229"/>
        <v>0.94001065092575264</v>
      </c>
    </row>
    <row r="148" spans="1:140" s="160" customFormat="1">
      <c r="A148" s="160">
        <v>1981</v>
      </c>
      <c r="B148" s="161">
        <v>3039439.335740197</v>
      </c>
      <c r="C148" s="161">
        <v>460449.62898706523</v>
      </c>
      <c r="D148" s="161">
        <v>191924.86841115667</v>
      </c>
      <c r="E148" s="161">
        <v>0</v>
      </c>
      <c r="F148" s="161">
        <f>J148*V148/100</f>
        <v>626075.83115277078</v>
      </c>
      <c r="G148" s="161">
        <v>511670.44514579955</v>
      </c>
      <c r="H148" s="161">
        <v>349807.82093605073</v>
      </c>
      <c r="I148" s="161">
        <v>1525586.5722601246</v>
      </c>
      <c r="J148" s="161">
        <v>15270142.223238314</v>
      </c>
      <c r="K148" s="161">
        <v>11318558.000000002</v>
      </c>
      <c r="L148" s="161">
        <f t="shared" si="255"/>
        <v>1349124.3516389907</v>
      </c>
      <c r="M148" s="162">
        <v>1199.58</v>
      </c>
      <c r="N148" s="162">
        <f t="shared" si="256"/>
        <v>1232.4327414481891</v>
      </c>
      <c r="O148" s="163">
        <f t="shared" si="257"/>
        <v>268535.91559456568</v>
      </c>
      <c r="P148" s="163">
        <f t="shared" si="230"/>
        <v>19.904459901589757</v>
      </c>
      <c r="Q148" s="160">
        <v>1981</v>
      </c>
      <c r="R148" s="164">
        <f t="shared" si="231"/>
        <v>19.904459901589757</v>
      </c>
      <c r="S148" s="164">
        <f t="shared" si="232"/>
        <v>3.0153591384784004</v>
      </c>
      <c r="T148" s="164">
        <f t="shared" si="233"/>
        <v>1.2568636598491059</v>
      </c>
      <c r="U148" s="164">
        <f t="shared" si="234"/>
        <v>0</v>
      </c>
      <c r="V148" s="164">
        <v>4.0999999999999996</v>
      </c>
      <c r="W148" s="164">
        <v>6.2</v>
      </c>
      <c r="X148" s="164">
        <f t="shared" si="235"/>
        <v>3.3507903048023504</v>
      </c>
      <c r="Y148" s="164">
        <f t="shared" si="236"/>
        <v>2.2907960896638428</v>
      </c>
      <c r="Z148" s="164">
        <f t="shared" si="237"/>
        <v>9.990650708796057</v>
      </c>
      <c r="AA148" s="165">
        <f t="shared" si="258"/>
        <v>0</v>
      </c>
      <c r="AB148" s="160">
        <v>1981</v>
      </c>
      <c r="AC148" s="161">
        <f t="shared" si="259"/>
        <v>142739.38498599021</v>
      </c>
      <c r="AD148" s="161">
        <f t="shared" si="259"/>
        <v>115112.40724676631</v>
      </c>
      <c r="AE148" s="161">
        <f t="shared" si="259"/>
        <v>101298.91837715435</v>
      </c>
      <c r="AF148" s="161">
        <f t="shared" si="259"/>
        <v>59858.451768318482</v>
      </c>
      <c r="AG148" s="161">
        <f t="shared" si="259"/>
        <v>41440.466608835872</v>
      </c>
      <c r="AH148" s="161">
        <f t="shared" si="260"/>
        <v>7043.642670689449</v>
      </c>
      <c r="AI148" s="161">
        <f t="shared" si="260"/>
        <v>13607.473170351008</v>
      </c>
      <c r="AJ148" s="161">
        <f t="shared" si="260"/>
        <v>20958.19563049831</v>
      </c>
      <c r="AK148" s="161">
        <f t="shared" si="260"/>
        <v>34085.856629821428</v>
      </c>
      <c r="AL148" s="161">
        <f t="shared" si="260"/>
        <v>116229.70030979648</v>
      </c>
      <c r="AM148" s="27">
        <f t="shared" si="261"/>
        <v>0</v>
      </c>
      <c r="AN148" s="27">
        <f t="shared" si="261"/>
        <v>0</v>
      </c>
      <c r="AO148" s="27">
        <f t="shared" si="261"/>
        <v>0</v>
      </c>
      <c r="AP148" s="27">
        <f t="shared" si="261"/>
        <v>0</v>
      </c>
      <c r="AQ148" s="27">
        <f t="shared" si="261"/>
        <v>0</v>
      </c>
      <c r="AR148" s="160">
        <v>1981</v>
      </c>
      <c r="AS148" s="163">
        <f t="shared" si="214"/>
        <v>118001.1513267667</v>
      </c>
      <c r="AT148" s="163">
        <f t="shared" si="214"/>
        <v>121956.67466389824</v>
      </c>
      <c r="AU148" s="163">
        <f t="shared" si="214"/>
        <v>110007.56406395983</v>
      </c>
      <c r="AV148" s="163">
        <f t="shared" si="214"/>
        <v>96418.926639056517</v>
      </c>
      <c r="AW148" s="163">
        <f t="shared" si="214"/>
        <v>65286.12845211829</v>
      </c>
      <c r="AX148" s="166">
        <f t="shared" si="262"/>
        <v>511670.4451457996</v>
      </c>
      <c r="AY148" s="163">
        <f t="shared" si="263"/>
        <v>145673.22995152269</v>
      </c>
      <c r="AZ148" s="163">
        <f t="shared" si="263"/>
        <v>84721.461261850141</v>
      </c>
      <c r="BA148" s="163">
        <f t="shared" si="263"/>
        <v>56626.991698789221</v>
      </c>
      <c r="BB148" s="163">
        <f t="shared" si="263"/>
        <v>38365.838146465278</v>
      </c>
      <c r="BC148" s="163">
        <f t="shared" si="263"/>
        <v>24420.299877423346</v>
      </c>
      <c r="BD148" s="163">
        <f t="shared" si="264"/>
        <v>178783.49040316403</v>
      </c>
      <c r="BE148" s="163">
        <f t="shared" si="264"/>
        <v>222171.17251824192</v>
      </c>
      <c r="BF148" s="163">
        <f t="shared" si="264"/>
        <v>221881.31106951251</v>
      </c>
      <c r="BG148" s="163">
        <f t="shared" si="264"/>
        <v>240005.2795479628</v>
      </c>
      <c r="BH148" s="163">
        <f t="shared" si="264"/>
        <v>662745.31872124318</v>
      </c>
      <c r="BI148" s="167"/>
      <c r="BJ148" s="164">
        <f t="shared" si="238"/>
        <v>0.93476133292830399</v>
      </c>
      <c r="BK148" s="164">
        <f t="shared" si="239"/>
        <v>0.75383978461960011</v>
      </c>
      <c r="BL148" s="164">
        <f t="shared" si="240"/>
        <v>0.66337901046524794</v>
      </c>
      <c r="BM148" s="164">
        <f t="shared" si="241"/>
        <v>0.39199668800219201</v>
      </c>
      <c r="BN148" s="164">
        <f t="shared" si="242"/>
        <v>0.27138232246305605</v>
      </c>
      <c r="BO148" s="165">
        <f t="shared" si="265"/>
        <v>0</v>
      </c>
      <c r="BP148" s="164">
        <f t="shared" si="243"/>
        <v>4.6126896316462176E-2</v>
      </c>
      <c r="BQ148" s="164">
        <f t="shared" si="244"/>
        <v>8.9111633483301603E-2</v>
      </c>
      <c r="BR148" s="164">
        <f t="shared" si="245"/>
        <v>0.13724951165552235</v>
      </c>
      <c r="BS148" s="164">
        <f t="shared" si="246"/>
        <v>0.2232189859892012</v>
      </c>
      <c r="BT148" s="164">
        <f t="shared" si="247"/>
        <v>0.76115663240461851</v>
      </c>
      <c r="BU148" s="164">
        <f t="shared" si="248"/>
        <v>0</v>
      </c>
      <c r="BV148" s="164">
        <f t="shared" si="249"/>
        <v>0</v>
      </c>
      <c r="BW148" s="164">
        <f t="shared" si="250"/>
        <v>0</v>
      </c>
      <c r="BX148" s="164">
        <f t="shared" si="251"/>
        <v>0</v>
      </c>
      <c r="BY148" s="164">
        <f t="shared" si="252"/>
        <v>0</v>
      </c>
      <c r="BZ148" s="180">
        <f t="shared" ref="BZ148:BZ167" si="303">SUM(BU148:BY148)</f>
        <v>0</v>
      </c>
      <c r="CA148" s="164">
        <f t="shared" si="266"/>
        <v>0.77275738235882907</v>
      </c>
      <c r="CB148" s="164">
        <f t="shared" si="267"/>
        <v>0.79866102673426898</v>
      </c>
      <c r="CC148" s="164">
        <f t="shared" si="268"/>
        <v>0.72040955778754179</v>
      </c>
      <c r="CD148" s="164">
        <f t="shared" si="269"/>
        <v>0.63142127446805874</v>
      </c>
      <c r="CE148" s="164">
        <f t="shared" si="270"/>
        <v>0.42754106345365245</v>
      </c>
      <c r="CF148" s="165">
        <f t="shared" si="253"/>
        <v>0</v>
      </c>
      <c r="CG148" s="174">
        <f t="shared" si="271"/>
        <v>0.95397428407598683</v>
      </c>
      <c r="CH148" s="174">
        <f t="shared" si="272"/>
        <v>0.55481776150663387</v>
      </c>
      <c r="CI148" s="174">
        <f t="shared" si="273"/>
        <v>0.37083473664451849</v>
      </c>
      <c r="CJ148" s="174">
        <f t="shared" si="274"/>
        <v>0.25124741856090649</v>
      </c>
      <c r="CK148" s="174">
        <f t="shared" si="275"/>
        <v>0.15992188887579709</v>
      </c>
      <c r="CL148" s="71">
        <f t="shared" si="276"/>
        <v>0</v>
      </c>
      <c r="CM148" s="164">
        <f t="shared" si="277"/>
        <v>1.1708043565638102</v>
      </c>
      <c r="CN148" s="164">
        <f t="shared" si="278"/>
        <v>1.4549384627219697</v>
      </c>
      <c r="CO148" s="164">
        <f t="shared" si="279"/>
        <v>1.4530402390872985</v>
      </c>
      <c r="CP148" s="164">
        <f t="shared" si="280"/>
        <v>1.5717291695077957</v>
      </c>
      <c r="CQ148" s="164">
        <f t="shared" si="281"/>
        <v>4.340138480915182</v>
      </c>
      <c r="CR148" s="71">
        <f t="shared" si="282"/>
        <v>0</v>
      </c>
      <c r="CS148" s="164">
        <f t="shared" si="283"/>
        <v>3.3507903048023508</v>
      </c>
      <c r="CT148" s="164">
        <f t="shared" si="284"/>
        <v>3.0153591384784004</v>
      </c>
      <c r="CU148" s="164">
        <f>SUM(BP148:BT148)+SUM(CG148:CK148)+SUM(CM148:CQ148)</f>
        <v>13.538310458309006</v>
      </c>
      <c r="CV148" s="93">
        <f t="shared" si="302"/>
        <v>0</v>
      </c>
      <c r="CW148" s="71">
        <f>SUM(S148:U148)+SUM(X148:Z148)-R148</f>
        <v>0</v>
      </c>
      <c r="CX148" s="160">
        <v>1981</v>
      </c>
      <c r="CY148" s="164">
        <f t="shared" si="287"/>
        <v>3.3507903048023508</v>
      </c>
      <c r="CZ148" s="164">
        <f t="shared" si="288"/>
        <v>6.3661494432807508</v>
      </c>
      <c r="DA148" s="164">
        <f t="shared" si="289"/>
        <v>19.904459901589757</v>
      </c>
      <c r="DB148" s="92">
        <f t="shared" si="290"/>
        <v>19.904459901589757</v>
      </c>
      <c r="DC148" s="93">
        <f t="shared" si="254"/>
        <v>0</v>
      </c>
      <c r="DD148" s="7">
        <f t="shared" si="291"/>
        <v>3.8784242522433923</v>
      </c>
      <c r="DE148" s="7">
        <f t="shared" si="292"/>
        <v>3.6513686690657741</v>
      </c>
      <c r="DF148" s="7">
        <f t="shared" si="293"/>
        <v>3.344913055640129</v>
      </c>
      <c r="DG148" s="7">
        <f t="shared" si="294"/>
        <v>3.0696135365281543</v>
      </c>
      <c r="DH148" s="7">
        <f t="shared" si="295"/>
        <v>5.9601403881123058</v>
      </c>
      <c r="DI148" s="165">
        <f t="shared" si="296"/>
        <v>0</v>
      </c>
      <c r="DJ148" s="160">
        <v>1981</v>
      </c>
      <c r="DK148" s="168">
        <f t="shared" si="297"/>
        <v>1.7818521106437819</v>
      </c>
      <c r="DL148" s="168">
        <f t="shared" si="298"/>
        <v>0.86244124884102991</v>
      </c>
      <c r="DM148" s="168">
        <f t="shared" si="299"/>
        <v>0.59346944919314892</v>
      </c>
      <c r="DN148" s="168">
        <f t="shared" si="300"/>
        <v>0.93225839601622906</v>
      </c>
      <c r="DP148" s="164">
        <v>17.595940050574804</v>
      </c>
      <c r="DQ148" s="164">
        <v>17.210064172272723</v>
      </c>
      <c r="DR148" s="164">
        <v>16.461957855226739</v>
      </c>
      <c r="DS148" s="164">
        <v>16.691711615456637</v>
      </c>
      <c r="DT148" s="164">
        <v>32.04032630646909</v>
      </c>
      <c r="DU148" s="165">
        <f t="shared" si="216"/>
        <v>0</v>
      </c>
      <c r="DV148" s="160">
        <v>1981</v>
      </c>
      <c r="DW148" s="168">
        <f t="shared" si="217"/>
        <v>3.5023768316744341</v>
      </c>
      <c r="DX148" s="168">
        <f t="shared" si="218"/>
        <v>3.4255703222078893</v>
      </c>
      <c r="DY148" s="168">
        <f t="shared" si="219"/>
        <v>3.2766638003102115</v>
      </c>
      <c r="DZ148" s="168">
        <f t="shared" si="220"/>
        <v>3.3223950453875659</v>
      </c>
      <c r="EA148" s="168">
        <f t="shared" si="221"/>
        <v>6.3774539020096537</v>
      </c>
      <c r="EB148" s="71">
        <f t="shared" si="222"/>
        <v>0</v>
      </c>
      <c r="EC148" s="168">
        <f t="shared" si="223"/>
        <v>0.37604742056895812</v>
      </c>
      <c r="ED148" s="168">
        <f t="shared" si="224"/>
        <v>0.2257983468578848</v>
      </c>
      <c r="EE148" s="168">
        <f t="shared" si="225"/>
        <v>6.8249255329917435E-2</v>
      </c>
      <c r="EF148" s="168">
        <f t="shared" si="226"/>
        <v>-0.25278150885941164</v>
      </c>
      <c r="EG148" s="168">
        <f t="shared" si="227"/>
        <v>-0.41731351389734783</v>
      </c>
      <c r="EH148" s="169">
        <f t="shared" si="215"/>
        <v>8.8817841970012523E-16</v>
      </c>
      <c r="EI148" s="168">
        <f t="shared" si="228"/>
        <v>1.9463253756475969</v>
      </c>
      <c r="EJ148" s="168">
        <f t="shared" si="229"/>
        <v>0.93555432718634313</v>
      </c>
    </row>
    <row r="149" spans="1:140">
      <c r="A149" s="16">
        <v>1982</v>
      </c>
      <c r="B149" s="9">
        <v>3311436.8601865005</v>
      </c>
      <c r="C149" s="9">
        <v>477796.20290492527</v>
      </c>
      <c r="D149" s="9">
        <v>129539.68796641975</v>
      </c>
      <c r="E149" s="9">
        <v>0</v>
      </c>
      <c r="F149" s="9">
        <f t="shared" ref="F149:F167" si="304">J149*V149/100</f>
        <v>1108400.3211231297</v>
      </c>
      <c r="G149" s="9">
        <v>523606.96488495247</v>
      </c>
      <c r="H149" s="9">
        <v>476186.44168194447</v>
      </c>
      <c r="I149" s="80">
        <v>1704307.5627482582</v>
      </c>
      <c r="J149" s="9">
        <v>13195241.918132497</v>
      </c>
      <c r="K149" s="9">
        <v>11492991</v>
      </c>
      <c r="L149" s="9">
        <f t="shared" si="255"/>
        <v>1148112.090067111</v>
      </c>
      <c r="M149" s="40">
        <v>1019.476</v>
      </c>
      <c r="N149" s="40">
        <f t="shared" si="256"/>
        <v>1047.3962566236801</v>
      </c>
      <c r="O149" s="27">
        <f t="shared" si="257"/>
        <v>288126.63824295177</v>
      </c>
      <c r="P149" s="27">
        <f t="shared" si="230"/>
        <v>25.095688890978387</v>
      </c>
      <c r="Q149" s="19">
        <v>1982</v>
      </c>
      <c r="R149" s="7">
        <f t="shared" si="231"/>
        <v>25.095688890978387</v>
      </c>
      <c r="S149" s="7">
        <f t="shared" si="232"/>
        <v>3.6209734226119217</v>
      </c>
      <c r="T149" s="7">
        <f t="shared" si="233"/>
        <v>0.98171514224692069</v>
      </c>
      <c r="U149" s="7">
        <f t="shared" si="234"/>
        <v>0</v>
      </c>
      <c r="V149" s="7">
        <v>8.4</v>
      </c>
      <c r="W149" s="7">
        <v>8.8000000000000007</v>
      </c>
      <c r="X149" s="7">
        <f t="shared" si="235"/>
        <v>3.968149793187405</v>
      </c>
      <c r="Y149" s="7">
        <f t="shared" si="236"/>
        <v>3.6087738643698808</v>
      </c>
      <c r="Z149" s="7">
        <f t="shared" si="237"/>
        <v>12.916076668562257</v>
      </c>
      <c r="AA149" s="71">
        <f t="shared" si="258"/>
        <v>0</v>
      </c>
      <c r="AB149" s="16">
        <v>1982</v>
      </c>
      <c r="AC149" s="9">
        <f t="shared" si="259"/>
        <v>148116.82290052684</v>
      </c>
      <c r="AD149" s="9">
        <f t="shared" si="259"/>
        <v>119449.05072623132</v>
      </c>
      <c r="AE149" s="9">
        <f t="shared" si="259"/>
        <v>105115.16463908357</v>
      </c>
      <c r="AF149" s="9">
        <f t="shared" si="259"/>
        <v>62113.506377640289</v>
      </c>
      <c r="AG149" s="9">
        <f t="shared" si="259"/>
        <v>43001.65826144327</v>
      </c>
      <c r="AH149" s="9">
        <f t="shared" si="260"/>
        <v>4754.1065483676039</v>
      </c>
      <c r="AI149" s="9">
        <f t="shared" si="260"/>
        <v>9184.3638768191613</v>
      </c>
      <c r="AJ149" s="9">
        <f t="shared" si="260"/>
        <v>14145.733925933037</v>
      </c>
      <c r="AK149" s="9">
        <f t="shared" si="260"/>
        <v>23006.24858283615</v>
      </c>
      <c r="AL149" s="9">
        <f t="shared" si="260"/>
        <v>78449.235032463796</v>
      </c>
      <c r="AM149" s="27">
        <f t="shared" si="261"/>
        <v>0</v>
      </c>
      <c r="AN149" s="27">
        <f t="shared" si="261"/>
        <v>0</v>
      </c>
      <c r="AO149" s="27">
        <f t="shared" si="261"/>
        <v>0</v>
      </c>
      <c r="AP149" s="27">
        <f t="shared" si="261"/>
        <v>0</v>
      </c>
      <c r="AQ149" s="27">
        <f t="shared" si="261"/>
        <v>0</v>
      </c>
      <c r="AR149" s="19">
        <v>1982</v>
      </c>
      <c r="AS149" s="27">
        <f t="shared" si="214"/>
        <v>120753.9448199562</v>
      </c>
      <c r="AT149" s="27">
        <f t="shared" si="214"/>
        <v>124801.74470508903</v>
      </c>
      <c r="AU149" s="27">
        <f t="shared" si="214"/>
        <v>112573.87891048458</v>
      </c>
      <c r="AV149" s="27">
        <f t="shared" si="214"/>
        <v>98668.238538881182</v>
      </c>
      <c r="AW149" s="27">
        <f t="shared" si="214"/>
        <v>66809.157910541529</v>
      </c>
      <c r="AX149" s="157">
        <f t="shared" si="262"/>
        <v>523606.96488495253</v>
      </c>
      <c r="AY149" s="27">
        <f t="shared" si="263"/>
        <v>198302.07578924467</v>
      </c>
      <c r="AZ149" s="27">
        <f t="shared" si="263"/>
        <v>115329.64318642368</v>
      </c>
      <c r="BA149" s="27">
        <f t="shared" si="263"/>
        <v>77085.19954769389</v>
      </c>
      <c r="BB149" s="27">
        <f t="shared" si="263"/>
        <v>52226.653767271164</v>
      </c>
      <c r="BC149" s="27">
        <f t="shared" si="263"/>
        <v>33242.869391311018</v>
      </c>
      <c r="BD149" s="27">
        <f t="shared" si="264"/>
        <v>199727.8032784684</v>
      </c>
      <c r="BE149" s="27">
        <f t="shared" si="264"/>
        <v>248198.31036302884</v>
      </c>
      <c r="BF149" s="27">
        <f t="shared" si="264"/>
        <v>247874.49192610665</v>
      </c>
      <c r="BG149" s="27">
        <f t="shared" si="264"/>
        <v>268121.66577155597</v>
      </c>
      <c r="BH149" s="27">
        <f t="shared" si="264"/>
        <v>740385.29140909819</v>
      </c>
      <c r="BI149" s="4"/>
      <c r="BJ149" s="7">
        <f t="shared" si="238"/>
        <v>1.1225017610096959</v>
      </c>
      <c r="BK149" s="7">
        <f t="shared" si="239"/>
        <v>0.90524335565298042</v>
      </c>
      <c r="BL149" s="7">
        <f t="shared" si="240"/>
        <v>0.7966141529746229</v>
      </c>
      <c r="BM149" s="7">
        <f t="shared" si="241"/>
        <v>0.47072654493954991</v>
      </c>
      <c r="BN149" s="7">
        <f t="shared" si="242"/>
        <v>0.32588760803507294</v>
      </c>
      <c r="BO149" s="71">
        <f t="shared" si="265"/>
        <v>0</v>
      </c>
      <c r="BP149" s="7">
        <f t="shared" si="243"/>
        <v>3.6028945720461981E-2</v>
      </c>
      <c r="BQ149" s="7">
        <f t="shared" si="244"/>
        <v>6.9603603585306678E-2</v>
      </c>
      <c r="BR149" s="7">
        <f t="shared" si="245"/>
        <v>0.10720329353336375</v>
      </c>
      <c r="BS149" s="7">
        <f t="shared" si="246"/>
        <v>0.17435260926305313</v>
      </c>
      <c r="BT149" s="7">
        <f t="shared" si="247"/>
        <v>0.59452669014473514</v>
      </c>
      <c r="BU149" s="7">
        <f t="shared" si="248"/>
        <v>0</v>
      </c>
      <c r="BV149" s="7">
        <f t="shared" si="249"/>
        <v>0</v>
      </c>
      <c r="BW149" s="7">
        <f t="shared" si="250"/>
        <v>0</v>
      </c>
      <c r="BX149" s="7">
        <f t="shared" si="251"/>
        <v>0</v>
      </c>
      <c r="BY149" s="7">
        <f t="shared" si="252"/>
        <v>0</v>
      </c>
      <c r="BZ149" s="180">
        <f t="shared" si="303"/>
        <v>0</v>
      </c>
      <c r="CA149" s="7">
        <f t="shared" si="266"/>
        <v>0.91513248161081329</v>
      </c>
      <c r="CB149" s="7">
        <f t="shared" si="267"/>
        <v>0.94580868982470345</v>
      </c>
      <c r="CC149" s="7">
        <f t="shared" si="268"/>
        <v>0.85313993944884781</v>
      </c>
      <c r="CD149" s="7">
        <f t="shared" si="269"/>
        <v>0.74775619235365676</v>
      </c>
      <c r="CE149" s="7">
        <f t="shared" si="270"/>
        <v>0.50631248994938416</v>
      </c>
      <c r="CF149" s="71">
        <f t="shared" si="253"/>
        <v>0</v>
      </c>
      <c r="CG149" s="174">
        <f t="shared" si="271"/>
        <v>1.5028301642332456</v>
      </c>
      <c r="CH149" s="174">
        <f t="shared" si="272"/>
        <v>0.87402446959264324</v>
      </c>
      <c r="CI149" s="174">
        <f t="shared" si="273"/>
        <v>0.58418936178627967</v>
      </c>
      <c r="CJ149" s="174">
        <f t="shared" si="274"/>
        <v>0.39579913798702621</v>
      </c>
      <c r="CK149" s="174">
        <f t="shared" si="275"/>
        <v>0.25193073077068551</v>
      </c>
      <c r="CL149" s="71">
        <f t="shared" si="276"/>
        <v>0</v>
      </c>
      <c r="CM149" s="7">
        <f t="shared" si="277"/>
        <v>1.5136350247888111</v>
      </c>
      <c r="CN149" s="7">
        <f t="shared" si="278"/>
        <v>1.8809682452427214</v>
      </c>
      <c r="CO149" s="7">
        <f t="shared" si="279"/>
        <v>1.8785141906756946</v>
      </c>
      <c r="CP149" s="7">
        <f t="shared" si="280"/>
        <v>2.031957181498214</v>
      </c>
      <c r="CQ149" s="7">
        <f t="shared" si="281"/>
        <v>5.6110020263568146</v>
      </c>
      <c r="CR149" s="71">
        <f t="shared" si="282"/>
        <v>0</v>
      </c>
      <c r="CS149" s="7">
        <f t="shared" si="283"/>
        <v>3.9681497931874055</v>
      </c>
      <c r="CT149" s="7">
        <f t="shared" si="284"/>
        <v>3.6209734226119221</v>
      </c>
      <c r="CU149" s="92">
        <f>SUM(BP149:BT149)+SUM(CG149:CK149)+SUM(CM149:CQ149)</f>
        <v>17.506565675179054</v>
      </c>
      <c r="CV149" s="93">
        <f t="shared" si="302"/>
        <v>0</v>
      </c>
      <c r="CW149" s="71">
        <f t="shared" ref="CW149:CW167" si="305">SUM(S149:U149)+SUM(X149:Z149)-R149</f>
        <v>0</v>
      </c>
      <c r="CX149" s="16">
        <v>1982</v>
      </c>
      <c r="CY149" s="7">
        <f t="shared" si="287"/>
        <v>3.9681497931874055</v>
      </c>
      <c r="CZ149" s="7">
        <f t="shared" si="288"/>
        <v>7.5891232157993276</v>
      </c>
      <c r="DA149" s="7">
        <f t="shared" si="289"/>
        <v>25.09568889097838</v>
      </c>
      <c r="DB149" s="92">
        <f t="shared" si="290"/>
        <v>25.095688890978387</v>
      </c>
      <c r="DC149" s="93">
        <f t="shared" ref="DC149:DC167" si="306">DB149-R149</f>
        <v>0</v>
      </c>
      <c r="DD149" s="7">
        <f t="shared" si="291"/>
        <v>5.0901283773630279</v>
      </c>
      <c r="DE149" s="7">
        <f t="shared" si="292"/>
        <v>4.6756483638983557</v>
      </c>
      <c r="DF149" s="7">
        <f t="shared" si="293"/>
        <v>4.2196609384188086</v>
      </c>
      <c r="DG149" s="7">
        <f t="shared" si="294"/>
        <v>3.8205916660415005</v>
      </c>
      <c r="DH149" s="7">
        <f t="shared" si="295"/>
        <v>7.2896595452566917</v>
      </c>
      <c r="DI149" s="71">
        <f t="shared" si="296"/>
        <v>0</v>
      </c>
      <c r="DJ149" s="16">
        <v>1982</v>
      </c>
      <c r="DK149" s="23">
        <f t="shared" si="297"/>
        <v>1.7275462772106691</v>
      </c>
      <c r="DL149" s="23">
        <f t="shared" si="298"/>
        <v>0.82898909921105557</v>
      </c>
      <c r="DM149" s="23">
        <f t="shared" si="299"/>
        <v>0.59346944919314892</v>
      </c>
      <c r="DN149" s="23">
        <f t="shared" si="300"/>
        <v>0.93225839601622884</v>
      </c>
      <c r="DP149" s="7">
        <v>17.961352922474262</v>
      </c>
      <c r="DQ149" s="7">
        <v>17.567463603998949</v>
      </c>
      <c r="DR149" s="7">
        <v>16.774572314266496</v>
      </c>
      <c r="DS149" s="7">
        <v>16.839452364565979</v>
      </c>
      <c r="DT149" s="7">
        <v>30.85715879469431</v>
      </c>
      <c r="DU149" s="71">
        <f t="shared" si="216"/>
        <v>0</v>
      </c>
      <c r="DV149" s="16">
        <v>1982</v>
      </c>
      <c r="DW149" s="23">
        <f t="shared" si="217"/>
        <v>4.5075252500347958</v>
      </c>
      <c r="DX149" s="23">
        <f t="shared" si="218"/>
        <v>4.4086760120954356</v>
      </c>
      <c r="DY149" s="23">
        <f t="shared" si="219"/>
        <v>4.209694480780513</v>
      </c>
      <c r="DZ149" s="23">
        <f t="shared" si="220"/>
        <v>4.2259765763559818</v>
      </c>
      <c r="EA149" s="23">
        <f t="shared" si="221"/>
        <v>7.74381657171166</v>
      </c>
      <c r="EB149" s="71">
        <f t="shared" si="222"/>
        <v>0</v>
      </c>
      <c r="EC149" s="23">
        <f t="shared" si="223"/>
        <v>0.58260312732823216</v>
      </c>
      <c r="ED149" s="23">
        <f t="shared" si="224"/>
        <v>0.26697235180292012</v>
      </c>
      <c r="EE149" s="23">
        <f t="shared" si="225"/>
        <v>9.9664576382956227E-3</v>
      </c>
      <c r="EF149" s="23">
        <f t="shared" si="226"/>
        <v>-0.40538491031448132</v>
      </c>
      <c r="EG149" s="23">
        <f t="shared" si="227"/>
        <v>-0.45415702645496836</v>
      </c>
      <c r="EH149" s="22">
        <f t="shared" si="215"/>
        <v>-1.7763568394002505E-15</v>
      </c>
      <c r="EI149" s="23">
        <f t="shared" si="228"/>
        <v>1.8395198528221675</v>
      </c>
      <c r="EJ149" s="23">
        <f t="shared" si="229"/>
        <v>0.93392587889508039</v>
      </c>
    </row>
    <row r="150" spans="1:140">
      <c r="A150" s="16">
        <v>1983</v>
      </c>
      <c r="B150" s="9">
        <v>2788953.4119980605</v>
      </c>
      <c r="C150" s="9">
        <v>414715.78844596259</v>
      </c>
      <c r="D150" s="9">
        <v>107483.99158749146</v>
      </c>
      <c r="E150" s="9">
        <v>0</v>
      </c>
      <c r="F150" s="9">
        <f t="shared" si="304"/>
        <v>1026040.5181522646</v>
      </c>
      <c r="G150" s="9">
        <v>459190.05684960738</v>
      </c>
      <c r="H150" s="9">
        <v>383961.65858080157</v>
      </c>
      <c r="I150" s="80">
        <v>1423601.9165341977</v>
      </c>
      <c r="J150" s="9">
        <v>12825506.476903308</v>
      </c>
      <c r="K150" s="9">
        <v>11671524</v>
      </c>
      <c r="L150" s="9">
        <f t="shared" si="255"/>
        <v>1098871.6192421238</v>
      </c>
      <c r="M150" s="40">
        <v>974.15899999999999</v>
      </c>
      <c r="N150" s="40">
        <f t="shared" si="256"/>
        <v>1000.8381658383989</v>
      </c>
      <c r="O150" s="27">
        <f t="shared" si="257"/>
        <v>238953.6629490768</v>
      </c>
      <c r="P150" s="27">
        <f t="shared" si="230"/>
        <v>21.745366680220549</v>
      </c>
      <c r="Q150" s="19">
        <v>1983</v>
      </c>
      <c r="R150" s="7">
        <f t="shared" si="231"/>
        <v>21.745366680220549</v>
      </c>
      <c r="S150" s="7">
        <f t="shared" si="232"/>
        <v>3.2335236755975258</v>
      </c>
      <c r="T150" s="7">
        <f t="shared" si="233"/>
        <v>0.83804871005330661</v>
      </c>
      <c r="U150" s="7">
        <f t="shared" si="234"/>
        <v>0</v>
      </c>
      <c r="V150" s="7">
        <v>8</v>
      </c>
      <c r="W150" s="7">
        <v>8.1999999999999993</v>
      </c>
      <c r="X150" s="7">
        <f t="shared" si="235"/>
        <v>3.5802879026768686</v>
      </c>
      <c r="Y150" s="7">
        <f t="shared" si="236"/>
        <v>2.9937348616388388</v>
      </c>
      <c r="Z150" s="7">
        <f t="shared" si="237"/>
        <v>11.099771530254012</v>
      </c>
      <c r="AA150" s="71">
        <f t="shared" si="258"/>
        <v>0</v>
      </c>
      <c r="AB150" s="16">
        <v>1983</v>
      </c>
      <c r="AC150" s="9">
        <f t="shared" si="259"/>
        <v>128561.8944182484</v>
      </c>
      <c r="AD150" s="9">
        <f t="shared" si="259"/>
        <v>103678.94711149065</v>
      </c>
      <c r="AE150" s="9">
        <f t="shared" si="259"/>
        <v>91237.473458111766</v>
      </c>
      <c r="AF150" s="9">
        <f t="shared" si="259"/>
        <v>53913.052497975135</v>
      </c>
      <c r="AG150" s="9">
        <f t="shared" si="259"/>
        <v>37324.420960136631</v>
      </c>
      <c r="AH150" s="9">
        <f t="shared" si="260"/>
        <v>3944.6624912609363</v>
      </c>
      <c r="AI150" s="9">
        <f t="shared" si="260"/>
        <v>7620.6150035531446</v>
      </c>
      <c r="AJ150" s="9">
        <f t="shared" si="260"/>
        <v>11737.251881354068</v>
      </c>
      <c r="AK150" s="9">
        <f t="shared" si="260"/>
        <v>19089.156905938486</v>
      </c>
      <c r="AL150" s="9">
        <f t="shared" si="260"/>
        <v>65092.305305384827</v>
      </c>
      <c r="AM150" s="27">
        <f t="shared" si="261"/>
        <v>0</v>
      </c>
      <c r="AN150" s="27">
        <f t="shared" si="261"/>
        <v>0</v>
      </c>
      <c r="AO150" s="27">
        <f t="shared" si="261"/>
        <v>0</v>
      </c>
      <c r="AP150" s="27">
        <f t="shared" si="261"/>
        <v>0</v>
      </c>
      <c r="AQ150" s="27">
        <f t="shared" si="261"/>
        <v>0</v>
      </c>
      <c r="AR150" s="19">
        <v>1983</v>
      </c>
      <c r="AS150" s="27">
        <f t="shared" si="214"/>
        <v>105898.15358715359</v>
      </c>
      <c r="AT150" s="27">
        <f t="shared" si="214"/>
        <v>109447.9716453958</v>
      </c>
      <c r="AU150" s="27">
        <f t="shared" si="214"/>
        <v>98724.442804240069</v>
      </c>
      <c r="AV150" s="27">
        <f t="shared" si="214"/>
        <v>86529.54811988509</v>
      </c>
      <c r="AW150" s="27">
        <f t="shared" si="214"/>
        <v>58589.940692932898</v>
      </c>
      <c r="AX150" s="157">
        <f t="shared" si="262"/>
        <v>459190.05684960738</v>
      </c>
      <c r="AY150" s="27">
        <f t="shared" si="263"/>
        <v>159896.18194738534</v>
      </c>
      <c r="AZ150" s="27">
        <f t="shared" si="263"/>
        <v>92993.326153893999</v>
      </c>
      <c r="BA150" s="27">
        <f t="shared" si="263"/>
        <v>62155.824860997636</v>
      </c>
      <c r="BB150" s="27">
        <f t="shared" si="263"/>
        <v>42111.725255715217</v>
      </c>
      <c r="BC150" s="27">
        <f t="shared" si="263"/>
        <v>26804.600362809346</v>
      </c>
      <c r="BD150" s="27">
        <f t="shared" si="264"/>
        <v>166831.90859864265</v>
      </c>
      <c r="BE150" s="27">
        <f t="shared" si="264"/>
        <v>207319.14710487518</v>
      </c>
      <c r="BF150" s="27">
        <f t="shared" si="264"/>
        <v>207048.66274073371</v>
      </c>
      <c r="BG150" s="27">
        <f t="shared" si="264"/>
        <v>223961.05350915997</v>
      </c>
      <c r="BH150" s="27">
        <f t="shared" si="264"/>
        <v>618441.14458078612</v>
      </c>
      <c r="BI150" s="4"/>
      <c r="BJ150" s="7">
        <f t="shared" si="238"/>
        <v>1.002392339435233</v>
      </c>
      <c r="BK150" s="7">
        <f t="shared" si="239"/>
        <v>0.80838091889938146</v>
      </c>
      <c r="BL150" s="7">
        <f t="shared" si="240"/>
        <v>0.71137520863145565</v>
      </c>
      <c r="BM150" s="7">
        <f t="shared" si="241"/>
        <v>0.42035807782767837</v>
      </c>
      <c r="BN150" s="7">
        <f t="shared" si="242"/>
        <v>0.29101713080377734</v>
      </c>
      <c r="BO150" s="71">
        <f t="shared" si="265"/>
        <v>0</v>
      </c>
      <c r="BP150" s="7">
        <f t="shared" si="243"/>
        <v>3.0756387658956351E-2</v>
      </c>
      <c r="BQ150" s="7">
        <f t="shared" si="244"/>
        <v>5.941765354277944E-2</v>
      </c>
      <c r="BR150" s="7">
        <f t="shared" si="245"/>
        <v>9.1514919137821088E-2</v>
      </c>
      <c r="BS150" s="7">
        <f t="shared" si="246"/>
        <v>0.14883745090546727</v>
      </c>
      <c r="BT150" s="7">
        <f t="shared" si="247"/>
        <v>0.50752229880828248</v>
      </c>
      <c r="BU150" s="7">
        <f t="shared" si="248"/>
        <v>0</v>
      </c>
      <c r="BV150" s="7">
        <f t="shared" si="249"/>
        <v>0</v>
      </c>
      <c r="BW150" s="7">
        <f t="shared" si="250"/>
        <v>0</v>
      </c>
      <c r="BX150" s="7">
        <f t="shared" si="251"/>
        <v>0</v>
      </c>
      <c r="BY150" s="7">
        <f t="shared" si="252"/>
        <v>0</v>
      </c>
      <c r="BZ150" s="180">
        <f t="shared" si="303"/>
        <v>0</v>
      </c>
      <c r="CA150" s="7">
        <f t="shared" si="266"/>
        <v>0.82568398977349766</v>
      </c>
      <c r="CB150" s="7">
        <f t="shared" si="267"/>
        <v>0.85336178998072421</v>
      </c>
      <c r="CC150" s="7">
        <f t="shared" si="268"/>
        <v>0.76975083192252125</v>
      </c>
      <c r="CD150" s="7">
        <f t="shared" si="269"/>
        <v>0.67466768876309879</v>
      </c>
      <c r="CE150" s="7">
        <f t="shared" si="270"/>
        <v>0.45682360223702695</v>
      </c>
      <c r="CF150" s="71">
        <f t="shared" si="253"/>
        <v>0</v>
      </c>
      <c r="CG150" s="174">
        <f t="shared" si="271"/>
        <v>1.2467046212586836</v>
      </c>
      <c r="CH150" s="174">
        <f t="shared" si="272"/>
        <v>0.72506552720830275</v>
      </c>
      <c r="CI150" s="174">
        <f t="shared" si="273"/>
        <v>0.4846266693087744</v>
      </c>
      <c r="CJ150" s="174">
        <f t="shared" si="274"/>
        <v>0.32834356546894827</v>
      </c>
      <c r="CK150" s="174">
        <f t="shared" si="275"/>
        <v>0.20899447839412938</v>
      </c>
      <c r="CL150" s="71">
        <f t="shared" si="276"/>
        <v>0</v>
      </c>
      <c r="CM150" s="7">
        <f t="shared" si="277"/>
        <v>1.3007822256304677</v>
      </c>
      <c r="CN150" s="7">
        <f t="shared" si="278"/>
        <v>1.6164597279508914</v>
      </c>
      <c r="CO150" s="7">
        <f t="shared" si="279"/>
        <v>1.6143507713601433</v>
      </c>
      <c r="CP150" s="7">
        <f t="shared" si="280"/>
        <v>1.7462160571395611</v>
      </c>
      <c r="CQ150" s="7">
        <f t="shared" si="281"/>
        <v>4.8219627481729468</v>
      </c>
      <c r="CR150" s="71">
        <f t="shared" si="282"/>
        <v>0</v>
      </c>
      <c r="CS150" s="7">
        <f t="shared" si="283"/>
        <v>3.580287902676869</v>
      </c>
      <c r="CT150" s="7">
        <f t="shared" si="284"/>
        <v>3.2335236755975254</v>
      </c>
      <c r="CU150" s="92">
        <f t="shared" ref="CU150:CU153" si="307">SUM(BP150:BT150)+SUM(CG150:CK150)+SUM(CM150:CQ150)</f>
        <v>14.931555101946156</v>
      </c>
      <c r="CV150" s="93">
        <f t="shared" si="302"/>
        <v>0</v>
      </c>
      <c r="CW150" s="71">
        <f t="shared" si="305"/>
        <v>0</v>
      </c>
      <c r="CX150" s="16">
        <v>1983</v>
      </c>
      <c r="CY150" s="7">
        <f t="shared" si="287"/>
        <v>3.580287902676869</v>
      </c>
      <c r="CZ150" s="7">
        <f t="shared" si="288"/>
        <v>6.8138115782743949</v>
      </c>
      <c r="DA150" s="7">
        <f t="shared" si="289"/>
        <v>21.745366680220549</v>
      </c>
      <c r="DB150" s="92">
        <f t="shared" si="290"/>
        <v>21.745366680220549</v>
      </c>
      <c r="DC150" s="93">
        <f t="shared" si="306"/>
        <v>0</v>
      </c>
      <c r="DD150" s="7">
        <f t="shared" si="291"/>
        <v>4.4063195637568384</v>
      </c>
      <c r="DE150" s="7">
        <f t="shared" si="292"/>
        <v>4.0626856175820798</v>
      </c>
      <c r="DF150" s="7">
        <f t="shared" si="293"/>
        <v>3.6716184003607153</v>
      </c>
      <c r="DG150" s="7">
        <f t="shared" si="294"/>
        <v>3.3184228401047537</v>
      </c>
      <c r="DH150" s="7">
        <f t="shared" si="295"/>
        <v>6.286320258416163</v>
      </c>
      <c r="DI150" s="71">
        <f t="shared" si="296"/>
        <v>0</v>
      </c>
      <c r="DJ150" s="16">
        <v>1983</v>
      </c>
      <c r="DK150" s="23">
        <f t="shared" si="297"/>
        <v>1.7121387826683101</v>
      </c>
      <c r="DL150" s="23">
        <f t="shared" si="298"/>
        <v>0.83326194281521537</v>
      </c>
      <c r="DM150" s="23">
        <f t="shared" si="299"/>
        <v>0.59346944919314903</v>
      </c>
      <c r="DN150" s="23">
        <f t="shared" si="300"/>
        <v>0.93225839601622884</v>
      </c>
      <c r="DP150" s="7">
        <v>17.327612146889258</v>
      </c>
      <c r="DQ150" s="7">
        <v>16.947620652439934</v>
      </c>
      <c r="DR150" s="7">
        <v>16.232400582052716</v>
      </c>
      <c r="DS150" s="7">
        <v>16.583223468086867</v>
      </c>
      <c r="DT150" s="7">
        <v>32.909143150531243</v>
      </c>
      <c r="DU150" s="71">
        <f t="shared" si="216"/>
        <v>0</v>
      </c>
      <c r="DV150" s="16">
        <v>1983</v>
      </c>
      <c r="DW150" s="23">
        <f t="shared" si="217"/>
        <v>3.7679527982675052</v>
      </c>
      <c r="DX150" s="23">
        <f t="shared" si="218"/>
        <v>3.6853222544458499</v>
      </c>
      <c r="DY150" s="23">
        <f t="shared" si="219"/>
        <v>3.5297950275696177</v>
      </c>
      <c r="DZ150" s="23">
        <f t="shared" si="220"/>
        <v>3.6060827505358763</v>
      </c>
      <c r="EA150" s="23">
        <f t="shared" si="221"/>
        <v>7.1562138494017038</v>
      </c>
      <c r="EB150" s="71">
        <f t="shared" si="222"/>
        <v>0</v>
      </c>
      <c r="EC150" s="23">
        <f t="shared" si="223"/>
        <v>0.63836676548933324</v>
      </c>
      <c r="ED150" s="23">
        <f t="shared" si="224"/>
        <v>0.37736336313622987</v>
      </c>
      <c r="EE150" s="23">
        <f t="shared" si="225"/>
        <v>0.14182337279109758</v>
      </c>
      <c r="EF150" s="23">
        <f t="shared" si="226"/>
        <v>-0.2876599104311226</v>
      </c>
      <c r="EG150" s="23">
        <f t="shared" si="227"/>
        <v>-0.86989359098554075</v>
      </c>
      <c r="EH150" s="22">
        <f t="shared" si="215"/>
        <v>-2.6645352591003757E-15</v>
      </c>
      <c r="EI150" s="23">
        <f t="shared" si="228"/>
        <v>2.0273737691587712</v>
      </c>
      <c r="EJ150" s="23">
        <f t="shared" si="229"/>
        <v>0.93679385505906765</v>
      </c>
    </row>
    <row r="151" spans="1:140">
      <c r="A151" s="16">
        <v>1984</v>
      </c>
      <c r="B151" s="9">
        <v>2952888.6522926446</v>
      </c>
      <c r="C151" s="9">
        <v>433702.39324689592</v>
      </c>
      <c r="D151" s="9">
        <v>151094.60025287411</v>
      </c>
      <c r="E151" s="9">
        <v>0</v>
      </c>
      <c r="F151" s="9">
        <f t="shared" si="304"/>
        <v>1113589.2906185752</v>
      </c>
      <c r="G151" s="9">
        <v>485514.69124128699</v>
      </c>
      <c r="H151" s="9">
        <v>393580.58326816239</v>
      </c>
      <c r="I151" s="80">
        <v>1488996.3842834248</v>
      </c>
      <c r="J151" s="9">
        <v>13580357.202665552</v>
      </c>
      <c r="K151" s="9">
        <v>11855655</v>
      </c>
      <c r="L151" s="9">
        <f t="shared" si="255"/>
        <v>1145475.0667648099</v>
      </c>
      <c r="M151" s="40">
        <v>1013.92</v>
      </c>
      <c r="N151" s="40">
        <f t="shared" si="256"/>
        <v>1041.6880951742676</v>
      </c>
      <c r="O151" s="27">
        <f t="shared" si="257"/>
        <v>249070.05579132022</v>
      </c>
      <c r="P151" s="27">
        <f t="shared" si="230"/>
        <v>21.743821669970885</v>
      </c>
      <c r="Q151" s="19">
        <v>1984</v>
      </c>
      <c r="R151" s="7">
        <f t="shared" si="231"/>
        <v>21.743821669970885</v>
      </c>
      <c r="S151" s="7">
        <f t="shared" si="232"/>
        <v>3.1936007777598721</v>
      </c>
      <c r="T151" s="7">
        <f t="shared" si="233"/>
        <v>1.1125966570541845</v>
      </c>
      <c r="U151" s="7">
        <f t="shared" si="234"/>
        <v>0</v>
      </c>
      <c r="V151" s="7">
        <v>8.1999999999999993</v>
      </c>
      <c r="W151" s="7">
        <v>8.9</v>
      </c>
      <c r="X151" s="7">
        <f t="shared" si="235"/>
        <v>3.5751246008903963</v>
      </c>
      <c r="Y151" s="7">
        <f t="shared" si="236"/>
        <v>2.8981607581788085</v>
      </c>
      <c r="Z151" s="7">
        <f t="shared" si="237"/>
        <v>10.964338876087623</v>
      </c>
      <c r="AA151" s="71">
        <f t="shared" si="258"/>
        <v>0</v>
      </c>
      <c r="AB151" s="16">
        <v>1984</v>
      </c>
      <c r="AC151" s="9">
        <f t="shared" si="259"/>
        <v>134447.74190653773</v>
      </c>
      <c r="AD151" s="9">
        <f t="shared" si="259"/>
        <v>108425.59831172398</v>
      </c>
      <c r="AE151" s="9">
        <f t="shared" si="259"/>
        <v>95414.526514317098</v>
      </c>
      <c r="AF151" s="9">
        <f t="shared" si="259"/>
        <v>56381.311122096471</v>
      </c>
      <c r="AG151" s="9">
        <f t="shared" si="259"/>
        <v>39033.215392220634</v>
      </c>
      <c r="AH151" s="9">
        <f t="shared" si="260"/>
        <v>5545.171829280479</v>
      </c>
      <c r="AI151" s="9">
        <f t="shared" si="260"/>
        <v>10712.607157928775</v>
      </c>
      <c r="AJ151" s="9">
        <f t="shared" si="260"/>
        <v>16499.530347613854</v>
      </c>
      <c r="AK151" s="9">
        <f t="shared" si="260"/>
        <v>26834.401004910444</v>
      </c>
      <c r="AL151" s="9">
        <f t="shared" si="260"/>
        <v>91502.889913140563</v>
      </c>
      <c r="AM151" s="27">
        <f t="shared" si="261"/>
        <v>0</v>
      </c>
      <c r="AN151" s="27">
        <f t="shared" si="261"/>
        <v>0</v>
      </c>
      <c r="AO151" s="27">
        <f t="shared" si="261"/>
        <v>0</v>
      </c>
      <c r="AP151" s="27">
        <f t="shared" si="261"/>
        <v>0</v>
      </c>
      <c r="AQ151" s="27">
        <f t="shared" si="261"/>
        <v>0</v>
      </c>
      <c r="AR151" s="19">
        <v>1984</v>
      </c>
      <c r="AS151" s="27">
        <f t="shared" si="214"/>
        <v>111969.12601861628</v>
      </c>
      <c r="AT151" s="27">
        <f t="shared" si="214"/>
        <v>115722.4494906763</v>
      </c>
      <c r="AU151" s="27">
        <f t="shared" si="214"/>
        <v>104384.15782545421</v>
      </c>
      <c r="AV151" s="27">
        <f t="shared" si="214"/>
        <v>91490.149257377183</v>
      </c>
      <c r="AW151" s="27">
        <f t="shared" si="214"/>
        <v>61948.808649163053</v>
      </c>
      <c r="AX151" s="157">
        <f t="shared" si="262"/>
        <v>485514.69124128704</v>
      </c>
      <c r="AY151" s="27">
        <f t="shared" si="263"/>
        <v>163901.86662338479</v>
      </c>
      <c r="AZ151" s="27">
        <f t="shared" si="263"/>
        <v>95322.974911032186</v>
      </c>
      <c r="BA151" s="27">
        <f t="shared" si="263"/>
        <v>63712.939184413626</v>
      </c>
      <c r="BB151" s="27">
        <f t="shared" si="263"/>
        <v>43166.699117393939</v>
      </c>
      <c r="BC151" s="27">
        <f t="shared" si="263"/>
        <v>27476.10343193782</v>
      </c>
      <c r="BD151" s="27">
        <f t="shared" si="264"/>
        <v>174495.48627417456</v>
      </c>
      <c r="BE151" s="27">
        <f t="shared" si="264"/>
        <v>216842.54344319514</v>
      </c>
      <c r="BF151" s="27">
        <f t="shared" si="264"/>
        <v>216559.63413018131</v>
      </c>
      <c r="BG151" s="27">
        <f t="shared" si="264"/>
        <v>234248.91117546838</v>
      </c>
      <c r="BH151" s="27">
        <f t="shared" si="264"/>
        <v>646849.80926040525</v>
      </c>
      <c r="BI151" s="4"/>
      <c r="BJ151" s="7">
        <f t="shared" si="238"/>
        <v>0.99001624110556041</v>
      </c>
      <c r="BK151" s="7">
        <f t="shared" si="239"/>
        <v>0.79840019443996801</v>
      </c>
      <c r="BL151" s="7">
        <f t="shared" si="240"/>
        <v>0.70259217110717187</v>
      </c>
      <c r="BM151" s="7">
        <f t="shared" si="241"/>
        <v>0.41516810110878338</v>
      </c>
      <c r="BN151" s="7">
        <f t="shared" si="242"/>
        <v>0.28742406999838854</v>
      </c>
      <c r="BO151" s="71">
        <f t="shared" si="265"/>
        <v>0</v>
      </c>
      <c r="BP151" s="7">
        <f t="shared" si="243"/>
        <v>4.0832297313888564E-2</v>
      </c>
      <c r="BQ151" s="7">
        <f t="shared" si="244"/>
        <v>7.8883102985141687E-2</v>
      </c>
      <c r="BR151" s="7">
        <f t="shared" si="245"/>
        <v>0.12149555495031697</v>
      </c>
      <c r="BS151" s="7">
        <f t="shared" si="246"/>
        <v>0.1975971662928232</v>
      </c>
      <c r="BT151" s="7">
        <f t="shared" si="247"/>
        <v>0.67378853551201423</v>
      </c>
      <c r="BU151" s="7">
        <f t="shared" si="248"/>
        <v>0</v>
      </c>
      <c r="BV151" s="7">
        <f t="shared" si="249"/>
        <v>0</v>
      </c>
      <c r="BW151" s="7">
        <f t="shared" si="250"/>
        <v>0</v>
      </c>
      <c r="BX151" s="7">
        <f t="shared" si="251"/>
        <v>0</v>
      </c>
      <c r="BY151" s="7">
        <f t="shared" si="252"/>
        <v>0</v>
      </c>
      <c r="BZ151" s="180">
        <f t="shared" si="303"/>
        <v>0</v>
      </c>
      <c r="CA151" s="7">
        <f t="shared" si="266"/>
        <v>0.82449323200894142</v>
      </c>
      <c r="CB151" s="7">
        <f t="shared" si="267"/>
        <v>0.85213111675709308</v>
      </c>
      <c r="CC151" s="7">
        <f t="shared" si="268"/>
        <v>0.76864073799889221</v>
      </c>
      <c r="CD151" s="7">
        <f t="shared" si="269"/>
        <v>0.67369471871785147</v>
      </c>
      <c r="CE151" s="7">
        <f t="shared" si="270"/>
        <v>0.45616479540761812</v>
      </c>
      <c r="CF151" s="71">
        <f t="shared" si="253"/>
        <v>0</v>
      </c>
      <c r="CG151" s="174">
        <f t="shared" si="271"/>
        <v>1.2069039435222966</v>
      </c>
      <c r="CH151" s="174">
        <f t="shared" si="272"/>
        <v>0.70191802386701729</v>
      </c>
      <c r="CI151" s="174">
        <f t="shared" si="273"/>
        <v>0.46915510566915025</v>
      </c>
      <c r="CJ151" s="174">
        <f t="shared" si="274"/>
        <v>0.31786129387613737</v>
      </c>
      <c r="CK151" s="174">
        <f t="shared" si="275"/>
        <v>0.20232239124420681</v>
      </c>
      <c r="CL151" s="71">
        <f t="shared" si="276"/>
        <v>0</v>
      </c>
      <c r="CM151" s="7">
        <f t="shared" si="277"/>
        <v>1.2849108728887086</v>
      </c>
      <c r="CN151" s="7">
        <f t="shared" si="278"/>
        <v>1.5967366705246404</v>
      </c>
      <c r="CO151" s="7">
        <f t="shared" si="279"/>
        <v>1.5946534461381838</v>
      </c>
      <c r="CP151" s="7">
        <f t="shared" si="280"/>
        <v>1.7249097919861047</v>
      </c>
      <c r="CQ151" s="7">
        <f t="shared" si="281"/>
        <v>4.7631280945499839</v>
      </c>
      <c r="CR151" s="71">
        <f t="shared" si="282"/>
        <v>0</v>
      </c>
      <c r="CS151" s="7">
        <f t="shared" si="283"/>
        <v>3.5751246008903967</v>
      </c>
      <c r="CT151" s="7">
        <f t="shared" si="284"/>
        <v>3.1936007777598725</v>
      </c>
      <c r="CU151" s="92">
        <f t="shared" si="307"/>
        <v>14.975096291320613</v>
      </c>
      <c r="CV151" s="93">
        <f t="shared" si="302"/>
        <v>0</v>
      </c>
      <c r="CW151" s="71">
        <f t="shared" si="305"/>
        <v>0</v>
      </c>
      <c r="CX151" s="16">
        <v>1984</v>
      </c>
      <c r="CY151" s="7">
        <f t="shared" si="287"/>
        <v>3.5751246008903967</v>
      </c>
      <c r="CZ151" s="7">
        <f t="shared" si="288"/>
        <v>6.7687253786502692</v>
      </c>
      <c r="DA151" s="7">
        <f t="shared" si="289"/>
        <v>21.743821669970881</v>
      </c>
      <c r="DB151" s="92">
        <f t="shared" si="290"/>
        <v>21.743821669970885</v>
      </c>
      <c r="DC151" s="93">
        <f t="shared" si="306"/>
        <v>0</v>
      </c>
      <c r="DD151" s="7">
        <f t="shared" si="291"/>
        <v>4.3471565868393958</v>
      </c>
      <c r="DE151" s="7">
        <f t="shared" si="292"/>
        <v>4.0280691085738605</v>
      </c>
      <c r="DF151" s="7">
        <f t="shared" si="293"/>
        <v>3.6565370158637149</v>
      </c>
      <c r="DG151" s="7">
        <f t="shared" si="294"/>
        <v>3.3292310719817002</v>
      </c>
      <c r="DH151" s="7">
        <f t="shared" si="295"/>
        <v>6.3828278867122119</v>
      </c>
      <c r="DI151" s="71">
        <f t="shared" si="296"/>
        <v>0</v>
      </c>
      <c r="DJ151" s="16">
        <v>1984</v>
      </c>
      <c r="DK151" s="23">
        <f t="shared" si="297"/>
        <v>1.7455936748405969</v>
      </c>
      <c r="DL151" s="23">
        <f t="shared" si="298"/>
        <v>0.84113303554179164</v>
      </c>
      <c r="DM151" s="23">
        <f t="shared" si="299"/>
        <v>0.59346944919314903</v>
      </c>
      <c r="DN151" s="23">
        <f t="shared" si="300"/>
        <v>0.93225839601622895</v>
      </c>
      <c r="DP151" s="7">
        <v>17.490962645601822</v>
      </c>
      <c r="DQ151" s="7">
        <v>17.10738890337371</v>
      </c>
      <c r="DR151" s="7">
        <v>16.372148608780549</v>
      </c>
      <c r="DS151" s="7">
        <v>16.649268008121076</v>
      </c>
      <c r="DT151" s="7">
        <v>32.380231834122839</v>
      </c>
      <c r="DU151" s="71">
        <f t="shared" si="216"/>
        <v>0</v>
      </c>
      <c r="DV151" s="16">
        <v>1984</v>
      </c>
      <c r="DW151" s="23">
        <f t="shared" si="217"/>
        <v>3.803203726020882</v>
      </c>
      <c r="DX151" s="23">
        <f t="shared" si="218"/>
        <v>3.7198001355379673</v>
      </c>
      <c r="DY151" s="23">
        <f t="shared" si="219"/>
        <v>3.5599307970358613</v>
      </c>
      <c r="DZ151" s="23">
        <f t="shared" si="220"/>
        <v>3.6201871450413603</v>
      </c>
      <c r="EA151" s="23">
        <f t="shared" si="221"/>
        <v>7.0406998663348119</v>
      </c>
      <c r="EB151" s="71">
        <f t="shared" si="222"/>
        <v>0</v>
      </c>
      <c r="EC151" s="23">
        <f t="shared" si="223"/>
        <v>0.54395286081851379</v>
      </c>
      <c r="ED151" s="23">
        <f t="shared" si="224"/>
        <v>0.30826897303589318</v>
      </c>
      <c r="EE151" s="23">
        <f t="shared" si="225"/>
        <v>9.6606218827853585E-2</v>
      </c>
      <c r="EF151" s="23">
        <f t="shared" si="226"/>
        <v>-0.29095607305966009</v>
      </c>
      <c r="EG151" s="23">
        <f t="shared" si="227"/>
        <v>-0.65787197962260002</v>
      </c>
      <c r="EH151" s="22">
        <f t="shared" si="215"/>
        <v>0</v>
      </c>
      <c r="EI151" s="23">
        <f t="shared" si="228"/>
        <v>1.9777631273611207</v>
      </c>
      <c r="EJ151" s="23">
        <f t="shared" si="229"/>
        <v>0.9360347363669772</v>
      </c>
    </row>
    <row r="152" spans="1:140">
      <c r="A152" s="16">
        <v>1985</v>
      </c>
      <c r="B152" s="9">
        <v>2721707.686653241</v>
      </c>
      <c r="C152" s="9">
        <v>380830.9663370584</v>
      </c>
      <c r="D152" s="9">
        <v>183997.02950537033</v>
      </c>
      <c r="E152" s="9">
        <v>0</v>
      </c>
      <c r="F152" s="9">
        <f t="shared" si="304"/>
        <v>997031.28164737765</v>
      </c>
      <c r="G152" s="9">
        <v>467101.03043127304</v>
      </c>
      <c r="H152" s="9">
        <v>358639.07566938043</v>
      </c>
      <c r="I152" s="80">
        <v>1331139.5847101589</v>
      </c>
      <c r="J152" s="9">
        <v>13847656.689546911</v>
      </c>
      <c r="K152" s="9">
        <v>12046884</v>
      </c>
      <c r="L152" s="9">
        <f t="shared" si="255"/>
        <v>1149480.3709861331</v>
      </c>
      <c r="M152" s="40">
        <v>1016.393</v>
      </c>
      <c r="N152" s="40">
        <f t="shared" si="256"/>
        <v>1044.2288229036408</v>
      </c>
      <c r="O152" s="27">
        <f t="shared" si="257"/>
        <v>225926.27991215332</v>
      </c>
      <c r="P152" s="27">
        <f t="shared" si="230"/>
        <v>19.65464444758916</v>
      </c>
      <c r="Q152" s="19">
        <v>1985</v>
      </c>
      <c r="R152" s="7">
        <f t="shared" si="231"/>
        <v>19.65464444758916</v>
      </c>
      <c r="S152" s="7">
        <f t="shared" si="232"/>
        <v>2.7501473705983321</v>
      </c>
      <c r="T152" s="7">
        <f t="shared" si="233"/>
        <v>1.3287232174398356</v>
      </c>
      <c r="U152" s="7">
        <f t="shared" si="234"/>
        <v>0</v>
      </c>
      <c r="V152" s="7">
        <v>7.2</v>
      </c>
      <c r="W152" s="7">
        <v>8.6</v>
      </c>
      <c r="X152" s="7">
        <f t="shared" si="235"/>
        <v>3.3731413256646556</v>
      </c>
      <c r="Y152" s="7">
        <f t="shared" si="236"/>
        <v>2.5898899987902206</v>
      </c>
      <c r="Z152" s="7">
        <f t="shared" si="237"/>
        <v>9.6127425350961175</v>
      </c>
      <c r="AA152" s="71">
        <f t="shared" si="258"/>
        <v>0</v>
      </c>
      <c r="AB152" s="16">
        <v>1985</v>
      </c>
      <c r="AC152" s="9">
        <f t="shared" si="259"/>
        <v>118057.5995644881</v>
      </c>
      <c r="AD152" s="9">
        <f t="shared" si="259"/>
        <v>95207.741584264601</v>
      </c>
      <c r="AE152" s="9">
        <f t="shared" si="259"/>
        <v>83782.812594152856</v>
      </c>
      <c r="AF152" s="9">
        <f t="shared" si="259"/>
        <v>49508.025623817593</v>
      </c>
      <c r="AG152" s="9">
        <f t="shared" si="259"/>
        <v>34274.786970335255</v>
      </c>
      <c r="AH152" s="9">
        <f t="shared" si="260"/>
        <v>6752.6909828470907</v>
      </c>
      <c r="AI152" s="9">
        <f t="shared" si="260"/>
        <v>13045.389391930757</v>
      </c>
      <c r="AJ152" s="9">
        <f t="shared" si="260"/>
        <v>20092.475621986439</v>
      </c>
      <c r="AK152" s="9">
        <f t="shared" si="260"/>
        <v>32677.872440153773</v>
      </c>
      <c r="AL152" s="9">
        <f t="shared" si="260"/>
        <v>111428.60106845228</v>
      </c>
      <c r="AM152" s="27">
        <f t="shared" si="261"/>
        <v>0</v>
      </c>
      <c r="AN152" s="27">
        <f t="shared" si="261"/>
        <v>0</v>
      </c>
      <c r="AO152" s="27">
        <f t="shared" si="261"/>
        <v>0</v>
      </c>
      <c r="AP152" s="27">
        <f t="shared" si="261"/>
        <v>0</v>
      </c>
      <c r="AQ152" s="27">
        <f t="shared" si="261"/>
        <v>0</v>
      </c>
      <c r="AR152" s="19">
        <v>1985</v>
      </c>
      <c r="AS152" s="27">
        <f t="shared" si="214"/>
        <v>107722.57788136153</v>
      </c>
      <c r="AT152" s="27">
        <f t="shared" si="214"/>
        <v>111333.55257063171</v>
      </c>
      <c r="AU152" s="27">
        <f t="shared" si="214"/>
        <v>100425.27767041139</v>
      </c>
      <c r="AV152" s="27">
        <f t="shared" si="214"/>
        <v>88020.288084740372</v>
      </c>
      <c r="AW152" s="27">
        <f t="shared" si="214"/>
        <v>59599.334224128092</v>
      </c>
      <c r="AX152" s="157">
        <f t="shared" si="262"/>
        <v>467101.0304312731</v>
      </c>
      <c r="AY152" s="27">
        <f t="shared" si="263"/>
        <v>149350.89901588589</v>
      </c>
      <c r="AZ152" s="27">
        <f t="shared" si="263"/>
        <v>86860.340843733778</v>
      </c>
      <c r="BA152" s="27">
        <f t="shared" si="263"/>
        <v>58056.597781168886</v>
      </c>
      <c r="BB152" s="27">
        <f t="shared" si="263"/>
        <v>39334.422807672934</v>
      </c>
      <c r="BC152" s="27">
        <f t="shared" si="263"/>
        <v>25036.81522091891</v>
      </c>
      <c r="BD152" s="27">
        <f t="shared" si="264"/>
        <v>155996.24793218353</v>
      </c>
      <c r="BE152" s="27">
        <f t="shared" si="264"/>
        <v>193853.85772134044</v>
      </c>
      <c r="BF152" s="27">
        <f t="shared" si="264"/>
        <v>193600.94120024552</v>
      </c>
      <c r="BG152" s="27">
        <f t="shared" si="264"/>
        <v>209414.87946660217</v>
      </c>
      <c r="BH152" s="27">
        <f t="shared" si="264"/>
        <v>578273.65838978719</v>
      </c>
      <c r="BI152" s="4"/>
      <c r="BJ152" s="7">
        <f t="shared" si="238"/>
        <v>0.85254568488548288</v>
      </c>
      <c r="BK152" s="7">
        <f t="shared" si="239"/>
        <v>0.68753684264958304</v>
      </c>
      <c r="BL152" s="7">
        <f t="shared" si="240"/>
        <v>0.60503242153163306</v>
      </c>
      <c r="BM152" s="7">
        <f t="shared" si="241"/>
        <v>0.35751915817778318</v>
      </c>
      <c r="BN152" s="7">
        <f t="shared" si="242"/>
        <v>0.24751326335384988</v>
      </c>
      <c r="BO152" s="71">
        <f t="shared" si="265"/>
        <v>0</v>
      </c>
      <c r="BP152" s="7">
        <f t="shared" si="243"/>
        <v>4.8764142080041956E-2</v>
      </c>
      <c r="BQ152" s="7">
        <f t="shared" si="244"/>
        <v>9.4206476116484347E-2</v>
      </c>
      <c r="BR152" s="7">
        <f t="shared" si="245"/>
        <v>0.14509657534443005</v>
      </c>
      <c r="BS152" s="7">
        <f t="shared" si="246"/>
        <v>0.23598124341731483</v>
      </c>
      <c r="BT152" s="7">
        <f t="shared" si="247"/>
        <v>0.80467478048156449</v>
      </c>
      <c r="BU152" s="7">
        <f t="shared" si="248"/>
        <v>0</v>
      </c>
      <c r="BV152" s="7">
        <f t="shared" si="249"/>
        <v>0</v>
      </c>
      <c r="BW152" s="7">
        <f t="shared" si="250"/>
        <v>0</v>
      </c>
      <c r="BX152" s="7">
        <f t="shared" si="251"/>
        <v>0</v>
      </c>
      <c r="BY152" s="7">
        <f t="shared" si="252"/>
        <v>0</v>
      </c>
      <c r="BZ152" s="180">
        <f t="shared" si="303"/>
        <v>0</v>
      </c>
      <c r="CA152" s="7">
        <f t="shared" si="266"/>
        <v>0.77791196226490333</v>
      </c>
      <c r="CB152" s="7">
        <f t="shared" si="267"/>
        <v>0.8039883936079476</v>
      </c>
      <c r="CC152" s="7">
        <f t="shared" si="268"/>
        <v>0.72521495818291593</v>
      </c>
      <c r="CD152" s="7">
        <f t="shared" si="269"/>
        <v>0.63563308982944144</v>
      </c>
      <c r="CE152" s="7">
        <f t="shared" si="270"/>
        <v>0.43039292177944766</v>
      </c>
      <c r="CF152" s="71">
        <f t="shared" si="253"/>
        <v>0</v>
      </c>
      <c r="CG152" s="174">
        <f t="shared" si="271"/>
        <v>1.0785283197309867</v>
      </c>
      <c r="CH152" s="174">
        <f t="shared" si="272"/>
        <v>0.62725660226182145</v>
      </c>
      <c r="CI152" s="174">
        <f t="shared" si="273"/>
        <v>0.41925214556332613</v>
      </c>
      <c r="CJ152" s="174">
        <f t="shared" si="274"/>
        <v>0.28405111196441668</v>
      </c>
      <c r="CK152" s="174">
        <f t="shared" si="275"/>
        <v>0.18080181926966954</v>
      </c>
      <c r="CL152" s="71">
        <f t="shared" si="276"/>
        <v>0</v>
      </c>
      <c r="CM152" s="7">
        <f t="shared" si="277"/>
        <v>1.1265172976879141</v>
      </c>
      <c r="CN152" s="7">
        <f t="shared" si="278"/>
        <v>1.3999036953860475</v>
      </c>
      <c r="CO152" s="7">
        <f t="shared" si="279"/>
        <v>1.3980772743043794</v>
      </c>
      <c r="CP152" s="7">
        <f t="shared" si="280"/>
        <v>1.512276655621321</v>
      </c>
      <c r="CQ152" s="7">
        <f t="shared" si="281"/>
        <v>4.1759676120964553</v>
      </c>
      <c r="CR152" s="71">
        <f t="shared" si="282"/>
        <v>0</v>
      </c>
      <c r="CS152" s="7">
        <f t="shared" si="283"/>
        <v>3.3731413256646561</v>
      </c>
      <c r="CT152" s="7">
        <f t="shared" si="284"/>
        <v>2.7501473705983321</v>
      </c>
      <c r="CU152" s="92">
        <f t="shared" si="307"/>
        <v>13.531355751326174</v>
      </c>
      <c r="CV152" s="93">
        <f t="shared" si="302"/>
        <v>0</v>
      </c>
      <c r="CW152" s="71">
        <f t="shared" si="305"/>
        <v>0</v>
      </c>
      <c r="CX152" s="16">
        <v>1985</v>
      </c>
      <c r="CY152" s="7">
        <f t="shared" si="287"/>
        <v>3.3731413256646561</v>
      </c>
      <c r="CZ152" s="7">
        <f t="shared" si="288"/>
        <v>6.1232886962629882</v>
      </c>
      <c r="DA152" s="7">
        <f t="shared" si="289"/>
        <v>19.654644447589163</v>
      </c>
      <c r="DB152" s="92">
        <f t="shared" si="290"/>
        <v>19.65464444758916</v>
      </c>
      <c r="DC152" s="93">
        <f t="shared" si="306"/>
        <v>0</v>
      </c>
      <c r="DD152" s="7">
        <f t="shared" si="291"/>
        <v>3.8842674066493288</v>
      </c>
      <c r="DE152" s="7">
        <f t="shared" si="292"/>
        <v>3.6128920100218838</v>
      </c>
      <c r="DF152" s="7">
        <f t="shared" si="293"/>
        <v>3.2926733749266845</v>
      </c>
      <c r="DG152" s="7">
        <f t="shared" si="294"/>
        <v>3.0254612590102772</v>
      </c>
      <c r="DH152" s="7">
        <f t="shared" si="295"/>
        <v>5.8393503969809863</v>
      </c>
      <c r="DI152" s="71">
        <f t="shared" si="296"/>
        <v>0</v>
      </c>
      <c r="DJ152" s="16">
        <v>1985</v>
      </c>
      <c r="DK152" s="23">
        <f t="shared" si="297"/>
        <v>1.7734374874370911</v>
      </c>
      <c r="DL152" s="23">
        <f t="shared" si="298"/>
        <v>0.84769482381415939</v>
      </c>
      <c r="DM152" s="23">
        <f t="shared" si="299"/>
        <v>0.59346944919314892</v>
      </c>
      <c r="DN152" s="23">
        <f t="shared" si="300"/>
        <v>0.93225839601622884</v>
      </c>
      <c r="DP152" s="7">
        <v>19.329450376088115</v>
      </c>
      <c r="DQ152" s="7">
        <v>18.905558920472149</v>
      </c>
      <c r="DR152" s="7">
        <v>17.944993715001498</v>
      </c>
      <c r="DS152" s="7">
        <v>17.39259035776481</v>
      </c>
      <c r="DT152" s="7">
        <v>26.427406630673406</v>
      </c>
      <c r="DU152" s="71">
        <f t="shared" si="216"/>
        <v>0</v>
      </c>
      <c r="DV152" s="16">
        <v>1985</v>
      </c>
      <c r="DW152" s="23">
        <f t="shared" si="217"/>
        <v>3.7991347450933044</v>
      </c>
      <c r="DX152" s="23">
        <f t="shared" si="218"/>
        <v>3.7158203866482764</v>
      </c>
      <c r="DY152" s="23">
        <f t="shared" si="219"/>
        <v>3.5270247108257653</v>
      </c>
      <c r="DZ152" s="23">
        <f t="shared" si="220"/>
        <v>3.4184517950443492</v>
      </c>
      <c r="EA152" s="23">
        <f t="shared" si="221"/>
        <v>5.1942128099774605</v>
      </c>
      <c r="EB152" s="71">
        <f t="shared" si="222"/>
        <v>0</v>
      </c>
      <c r="EC152" s="23">
        <f t="shared" si="223"/>
        <v>8.5132661556024392E-2</v>
      </c>
      <c r="ED152" s="23">
        <f t="shared" si="224"/>
        <v>-0.10292837662639265</v>
      </c>
      <c r="EE152" s="23">
        <f t="shared" si="225"/>
        <v>-0.23435133589908075</v>
      </c>
      <c r="EF152" s="23">
        <f t="shared" si="226"/>
        <v>-0.39299053603407197</v>
      </c>
      <c r="EG152" s="23">
        <f t="shared" si="227"/>
        <v>0.64513758700352586</v>
      </c>
      <c r="EH152" s="22">
        <f t="shared" si="215"/>
        <v>4.8849813083506888E-15</v>
      </c>
      <c r="EI152" s="23">
        <f t="shared" si="228"/>
        <v>1.4726896565352852</v>
      </c>
      <c r="EJ152" s="23">
        <f t="shared" si="229"/>
        <v>0.92837578750820116</v>
      </c>
    </row>
    <row r="153" spans="1:140" ht="16" thickBot="1">
      <c r="A153" s="16">
        <v>1986</v>
      </c>
      <c r="B153" s="9">
        <v>2483762.8171662511</v>
      </c>
      <c r="C153" s="9">
        <v>343891.72480978695</v>
      </c>
      <c r="D153" s="9">
        <v>153188.30071212174</v>
      </c>
      <c r="E153" s="14">
        <v>0</v>
      </c>
      <c r="F153" s="9">
        <f t="shared" si="304"/>
        <v>994337.00399999996</v>
      </c>
      <c r="G153" s="9">
        <v>406814.9025003296</v>
      </c>
      <c r="H153" s="9">
        <v>344643.09041130799</v>
      </c>
      <c r="I153" s="81">
        <v>1235224.7987327052</v>
      </c>
      <c r="J153" s="18">
        <v>14622603</v>
      </c>
      <c r="K153" s="18">
        <v>12246720</v>
      </c>
      <c r="L153" s="9">
        <f t="shared" si="255"/>
        <v>1194001.5775652584</v>
      </c>
      <c r="M153" s="42">
        <v>1055.1659999999999</v>
      </c>
      <c r="N153" s="40">
        <f t="shared" si="256"/>
        <v>1084.0636940120041</v>
      </c>
      <c r="O153" s="27">
        <f t="shared" si="257"/>
        <v>202810.4518733384</v>
      </c>
      <c r="P153" s="27">
        <f t="shared" si="230"/>
        <v>16.985777547036264</v>
      </c>
      <c r="Q153" s="19">
        <v>1986</v>
      </c>
      <c r="R153" s="7">
        <f t="shared" si="231"/>
        <v>16.985777547036264</v>
      </c>
      <c r="S153" s="7">
        <f t="shared" si="232"/>
        <v>2.3517818599724478</v>
      </c>
      <c r="T153" s="7">
        <f t="shared" si="233"/>
        <v>1.0476130734871332</v>
      </c>
      <c r="U153" s="70">
        <f t="shared" si="234"/>
        <v>0</v>
      </c>
      <c r="V153" s="26">
        <v>6.8</v>
      </c>
      <c r="W153" s="26">
        <v>8.9</v>
      </c>
      <c r="X153" s="7">
        <f t="shared" si="235"/>
        <v>2.7820963374327374</v>
      </c>
      <c r="Y153" s="7">
        <f t="shared" si="236"/>
        <v>2.3569202447150346</v>
      </c>
      <c r="Z153" s="70">
        <f t="shared" si="237"/>
        <v>8.4473660314289134</v>
      </c>
      <c r="AA153" s="71">
        <f t="shared" si="258"/>
        <v>0</v>
      </c>
      <c r="AB153" s="16">
        <v>1986</v>
      </c>
      <c r="AC153" s="9">
        <f t="shared" si="259"/>
        <v>106606.43469103395</v>
      </c>
      <c r="AD153" s="9">
        <f t="shared" si="259"/>
        <v>85972.931202446736</v>
      </c>
      <c r="AE153" s="9">
        <f t="shared" si="259"/>
        <v>75656.179458153129</v>
      </c>
      <c r="AF153" s="9">
        <f t="shared" si="259"/>
        <v>44705.924225272305</v>
      </c>
      <c r="AG153" s="9">
        <f t="shared" si="259"/>
        <v>30950.255232880823</v>
      </c>
      <c r="AH153" s="9">
        <f t="shared" si="260"/>
        <v>5622.0106361348671</v>
      </c>
      <c r="AI153" s="9">
        <f t="shared" si="260"/>
        <v>10861.050520489433</v>
      </c>
      <c r="AJ153" s="9">
        <f t="shared" si="260"/>
        <v>16728.162437763694</v>
      </c>
      <c r="AK153" s="9">
        <f t="shared" si="260"/>
        <v>27206.242206472823</v>
      </c>
      <c r="AL153" s="9">
        <f t="shared" si="260"/>
        <v>92770.834911260928</v>
      </c>
      <c r="AM153" s="77">
        <f t="shared" si="261"/>
        <v>0</v>
      </c>
      <c r="AN153" s="77">
        <f t="shared" si="261"/>
        <v>0</v>
      </c>
      <c r="AO153" s="77">
        <f t="shared" si="261"/>
        <v>0</v>
      </c>
      <c r="AP153" s="77">
        <f t="shared" si="261"/>
        <v>0</v>
      </c>
      <c r="AQ153" s="77">
        <f t="shared" si="261"/>
        <v>0</v>
      </c>
      <c r="AR153" s="19">
        <v>1986</v>
      </c>
      <c r="AS153" s="27">
        <f t="shared" si="214"/>
        <v>93819.424841406289</v>
      </c>
      <c r="AT153" s="27">
        <f t="shared" si="214"/>
        <v>96964.351143089414</v>
      </c>
      <c r="AU153" s="27">
        <f t="shared" si="214"/>
        <v>87463.946517814562</v>
      </c>
      <c r="AV153" s="27">
        <f t="shared" si="214"/>
        <v>76659.999833832917</v>
      </c>
      <c r="AW153" s="27">
        <f t="shared" si="214"/>
        <v>51907.180164186451</v>
      </c>
      <c r="AX153" s="157">
        <f t="shared" si="262"/>
        <v>406814.90250032966</v>
      </c>
      <c r="AY153" s="27">
        <f t="shared" si="263"/>
        <v>143522.44048273598</v>
      </c>
      <c r="AZ153" s="27">
        <f t="shared" si="263"/>
        <v>83470.59295390606</v>
      </c>
      <c r="BA153" s="27">
        <f t="shared" si="263"/>
        <v>55790.923620698544</v>
      </c>
      <c r="BB153" s="27">
        <f t="shared" si="263"/>
        <v>37799.386502096204</v>
      </c>
      <c r="BC153" s="27">
        <f t="shared" si="263"/>
        <v>24059.74685187119</v>
      </c>
      <c r="BD153" s="27">
        <f t="shared" si="264"/>
        <v>144755.99416348574</v>
      </c>
      <c r="BE153" s="27">
        <f t="shared" si="264"/>
        <v>179885.78743944384</v>
      </c>
      <c r="BF153" s="27">
        <f t="shared" si="264"/>
        <v>179651.09472768463</v>
      </c>
      <c r="BG153" s="27">
        <f t="shared" si="264"/>
        <v>194325.56533662917</v>
      </c>
      <c r="BH153" s="27">
        <f t="shared" si="264"/>
        <v>536606.35706546169</v>
      </c>
      <c r="BI153" s="4"/>
      <c r="BJ153" s="7">
        <f t="shared" si="238"/>
        <v>0.72905237659145883</v>
      </c>
      <c r="BK153" s="7">
        <f t="shared" si="239"/>
        <v>0.58794546499311195</v>
      </c>
      <c r="BL153" s="7">
        <f t="shared" si="240"/>
        <v>0.51739200919393846</v>
      </c>
      <c r="BM153" s="7">
        <f t="shared" si="241"/>
        <v>0.30573164179641821</v>
      </c>
      <c r="BN153" s="7">
        <f t="shared" si="242"/>
        <v>0.21166036739752028</v>
      </c>
      <c r="BO153" s="71">
        <f t="shared" si="265"/>
        <v>0</v>
      </c>
      <c r="BP153" s="7">
        <f t="shared" si="243"/>
        <v>3.8447399796977783E-2</v>
      </c>
      <c r="BQ153" s="7">
        <f t="shared" si="244"/>
        <v>7.4275766910237753E-2</v>
      </c>
      <c r="BR153" s="7">
        <f t="shared" si="245"/>
        <v>0.11439934762479494</v>
      </c>
      <c r="BS153" s="7">
        <f t="shared" si="246"/>
        <v>0.18605608185131486</v>
      </c>
      <c r="BT153" s="7">
        <f t="shared" si="247"/>
        <v>0.63443447730380786</v>
      </c>
      <c r="BU153" s="70">
        <f t="shared" si="248"/>
        <v>0</v>
      </c>
      <c r="BV153" s="70">
        <f t="shared" si="249"/>
        <v>0</v>
      </c>
      <c r="BW153" s="70">
        <f t="shared" si="250"/>
        <v>0</v>
      </c>
      <c r="BX153" s="70">
        <f t="shared" si="251"/>
        <v>0</v>
      </c>
      <c r="BY153" s="70">
        <f t="shared" si="252"/>
        <v>0</v>
      </c>
      <c r="BZ153" s="180">
        <f t="shared" si="303"/>
        <v>0</v>
      </c>
      <c r="CA153" s="7">
        <f t="shared" si="266"/>
        <v>0.64160549829196822</v>
      </c>
      <c r="CB153" s="7">
        <f t="shared" si="267"/>
        <v>0.66311279286656022</v>
      </c>
      <c r="CC153" s="7">
        <f t="shared" si="268"/>
        <v>0.59814211271286355</v>
      </c>
      <c r="CD153" s="7">
        <f t="shared" si="269"/>
        <v>0.52425686339041633</v>
      </c>
      <c r="CE153" s="7">
        <f t="shared" si="270"/>
        <v>0.35497907017092956</v>
      </c>
      <c r="CF153" s="71">
        <f t="shared" si="253"/>
        <v>0</v>
      </c>
      <c r="CG153" s="174">
        <f t="shared" si="271"/>
        <v>0.98151088751254467</v>
      </c>
      <c r="CH153" s="174">
        <f t="shared" si="272"/>
        <v>0.57083265512922743</v>
      </c>
      <c r="CI153" s="174">
        <f t="shared" si="273"/>
        <v>0.38153893407827966</v>
      </c>
      <c r="CJ153" s="174">
        <f t="shared" si="274"/>
        <v>0.25849971104389696</v>
      </c>
      <c r="CK153" s="174">
        <f t="shared" si="275"/>
        <v>0.16453805695108586</v>
      </c>
      <c r="CL153" s="71">
        <f t="shared" si="276"/>
        <v>0</v>
      </c>
      <c r="CM153" s="7">
        <f t="shared" si="277"/>
        <v>0.98994682522315447</v>
      </c>
      <c r="CN153" s="7">
        <f t="shared" si="278"/>
        <v>1.2301899151569926</v>
      </c>
      <c r="CO153" s="7">
        <f t="shared" si="279"/>
        <v>1.2285849156110211</v>
      </c>
      <c r="CP153" s="7">
        <f t="shared" si="280"/>
        <v>1.3289396240643965</v>
      </c>
      <c r="CQ153" s="7">
        <f t="shared" si="281"/>
        <v>3.6697047513733478</v>
      </c>
      <c r="CR153" s="71">
        <f t="shared" si="282"/>
        <v>0</v>
      </c>
      <c r="CS153" s="7">
        <f t="shared" si="283"/>
        <v>2.7820963374327379</v>
      </c>
      <c r="CT153" s="7">
        <f t="shared" si="284"/>
        <v>2.3517818599724474</v>
      </c>
      <c r="CU153" s="92">
        <f t="shared" si="307"/>
        <v>11.851899349631081</v>
      </c>
      <c r="CV153" s="93">
        <f t="shared" si="302"/>
        <v>0</v>
      </c>
      <c r="CW153" s="71">
        <f t="shared" si="305"/>
        <v>0</v>
      </c>
      <c r="CX153" s="16">
        <v>1986</v>
      </c>
      <c r="CY153" s="7">
        <f t="shared" si="287"/>
        <v>2.7820963374327379</v>
      </c>
      <c r="CZ153" s="7">
        <f t="shared" si="288"/>
        <v>5.1338781974051848</v>
      </c>
      <c r="DA153" s="7">
        <f t="shared" si="289"/>
        <v>16.985777547036264</v>
      </c>
      <c r="DB153" s="92">
        <f t="shared" si="290"/>
        <v>16.985777547036264</v>
      </c>
      <c r="DC153" s="93">
        <f t="shared" si="306"/>
        <v>0</v>
      </c>
      <c r="DD153" s="7">
        <f t="shared" si="291"/>
        <v>3.3805629874161038</v>
      </c>
      <c r="DE153" s="7">
        <f t="shared" si="292"/>
        <v>3.1263565950561301</v>
      </c>
      <c r="DF153" s="7">
        <f t="shared" si="293"/>
        <v>2.8400573192208975</v>
      </c>
      <c r="DG153" s="7">
        <f t="shared" si="294"/>
        <v>2.6034839221464425</v>
      </c>
      <c r="DH153" s="7">
        <f t="shared" si="295"/>
        <v>5.0353167231966918</v>
      </c>
      <c r="DI153" s="71">
        <f t="shared" si="296"/>
        <v>0</v>
      </c>
      <c r="DJ153" s="16">
        <v>1986</v>
      </c>
      <c r="DK153" s="23">
        <f t="shared" si="297"/>
        <v>1.7729630627941029</v>
      </c>
      <c r="DL153" s="23">
        <f t="shared" si="298"/>
        <v>0.8401137117671823</v>
      </c>
      <c r="DM153" s="23">
        <f t="shared" si="299"/>
        <v>0.59346944919314892</v>
      </c>
      <c r="DN153" s="23">
        <f t="shared" si="300"/>
        <v>0.93225839601622884</v>
      </c>
      <c r="DP153" s="7">
        <v>19.155893375051136</v>
      </c>
      <c r="DQ153" s="7">
        <v>18.735807994019314</v>
      </c>
      <c r="DR153" s="7">
        <v>17.796513920872449</v>
      </c>
      <c r="DS153" s="7">
        <v>17.322419208037413</v>
      </c>
      <c r="DT153" s="7">
        <v>26.98936550201968</v>
      </c>
      <c r="DU153" s="71">
        <f t="shared" si="216"/>
        <v>0</v>
      </c>
      <c r="DV153" s="16">
        <v>1986</v>
      </c>
      <c r="DW153" s="23">
        <f t="shared" si="217"/>
        <v>3.2537774358336429</v>
      </c>
      <c r="DX153" s="23">
        <f t="shared" si="218"/>
        <v>3.1824226675039582</v>
      </c>
      <c r="DY153" s="23">
        <f t="shared" si="219"/>
        <v>3.0228762657267354</v>
      </c>
      <c r="DZ153" s="23">
        <f t="shared" si="220"/>
        <v>2.9423475924423159</v>
      </c>
      <c r="EA153" s="23">
        <f t="shared" si="221"/>
        <v>4.5843535855296098</v>
      </c>
      <c r="EB153" s="71">
        <f t="shared" si="222"/>
        <v>0</v>
      </c>
      <c r="EC153" s="23">
        <f t="shared" si="223"/>
        <v>0.12678555158246096</v>
      </c>
      <c r="ED153" s="23">
        <f t="shared" si="224"/>
        <v>-5.606607244782813E-2</v>
      </c>
      <c r="EE153" s="23">
        <f t="shared" si="225"/>
        <v>-0.18281894650583785</v>
      </c>
      <c r="EF153" s="23">
        <f t="shared" si="226"/>
        <v>-0.33886367029587339</v>
      </c>
      <c r="EG153" s="23">
        <f t="shared" si="227"/>
        <v>0.45096313766708196</v>
      </c>
      <c r="EH153" s="22">
        <f t="shared" si="215"/>
        <v>3.5527136788005009E-15</v>
      </c>
      <c r="EI153" s="23">
        <f t="shared" si="228"/>
        <v>1.5165535015464739</v>
      </c>
      <c r="EJ153" s="23">
        <f t="shared" si="229"/>
        <v>0.92903596676158373</v>
      </c>
    </row>
    <row r="154" spans="1:140">
      <c r="A154" s="16">
        <v>1987</v>
      </c>
      <c r="B154" s="9">
        <v>2298937.2540896693</v>
      </c>
      <c r="C154" s="9">
        <v>326315.11003898934</v>
      </c>
      <c r="D154" s="9">
        <v>154831.80292006617</v>
      </c>
      <c r="E154" s="9">
        <v>1090119.6076405614</v>
      </c>
      <c r="F154" s="9">
        <f t="shared" si="304"/>
        <v>919508.33299999998</v>
      </c>
      <c r="G154" s="9">
        <v>494529.28510907566</v>
      </c>
      <c r="H154" s="9">
        <v>121124.40084895126</v>
      </c>
      <c r="I154" s="9">
        <v>112017.04753202538</v>
      </c>
      <c r="J154" s="9">
        <v>15584886.999999998</v>
      </c>
      <c r="K154" s="9">
        <v>12454160</v>
      </c>
      <c r="L154" s="9">
        <f t="shared" si="255"/>
        <v>1251380.0208123229</v>
      </c>
      <c r="M154" s="40">
        <v>1105.9970000000001</v>
      </c>
      <c r="N154" s="40">
        <f t="shared" si="256"/>
        <v>1136.2867959981602</v>
      </c>
      <c r="O154" s="27">
        <f t="shared" si="257"/>
        <v>184591.91580079825</v>
      </c>
      <c r="P154" s="27">
        <f t="shared" si="230"/>
        <v>14.75106783956579</v>
      </c>
      <c r="Q154" s="19">
        <v>1987</v>
      </c>
      <c r="R154" s="7">
        <f t="shared" si="231"/>
        <v>14.75106783956579</v>
      </c>
      <c r="S154" s="7">
        <f t="shared" si="232"/>
        <v>2.0937919539550678</v>
      </c>
      <c r="T154" s="7">
        <f t="shared" si="233"/>
        <v>0.99347401697597293</v>
      </c>
      <c r="U154" s="7">
        <f t="shared" si="234"/>
        <v>6.9947225644982964</v>
      </c>
      <c r="V154" s="7">
        <v>5.9</v>
      </c>
      <c r="W154" s="7">
        <v>8</v>
      </c>
      <c r="X154" s="7">
        <f t="shared" si="235"/>
        <v>3.173133594802938</v>
      </c>
      <c r="Y154" s="7">
        <f t="shared" si="236"/>
        <v>0.77719139605536625</v>
      </c>
      <c r="Z154" s="7">
        <f t="shared" si="237"/>
        <v>0.71875431327814809</v>
      </c>
      <c r="AA154" s="71">
        <f t="shared" si="258"/>
        <v>0</v>
      </c>
      <c r="AB154" s="16">
        <v>1987</v>
      </c>
      <c r="AC154" s="9">
        <f t="shared" si="259"/>
        <v>101157.68411208669</v>
      </c>
      <c r="AD154" s="9">
        <f t="shared" si="259"/>
        <v>81578.777509747335</v>
      </c>
      <c r="AE154" s="9">
        <f t="shared" si="259"/>
        <v>71789.324208577658</v>
      </c>
      <c r="AF154" s="9">
        <f t="shared" si="259"/>
        <v>42420.964305068614</v>
      </c>
      <c r="AG154" s="9">
        <f t="shared" si="259"/>
        <v>29368.359903509041</v>
      </c>
      <c r="AH154" s="9">
        <f t="shared" si="260"/>
        <v>5682.3271671664279</v>
      </c>
      <c r="AI154" s="9">
        <f t="shared" si="260"/>
        <v>10977.574827032691</v>
      </c>
      <c r="AJ154" s="9">
        <f t="shared" si="260"/>
        <v>16907.632878871227</v>
      </c>
      <c r="AK154" s="9">
        <f t="shared" si="260"/>
        <v>27498.128198603754</v>
      </c>
      <c r="AL154" s="9">
        <f t="shared" si="260"/>
        <v>93766.139848392078</v>
      </c>
      <c r="AM154" s="27">
        <f t="shared" si="261"/>
        <v>32703.588229216843</v>
      </c>
      <c r="AN154" s="27">
        <f t="shared" si="261"/>
        <v>87209.568611244918</v>
      </c>
      <c r="AO154" s="27">
        <f t="shared" si="261"/>
        <v>152616.74506967861</v>
      </c>
      <c r="AP154" s="27">
        <f t="shared" si="261"/>
        <v>283431.097986546</v>
      </c>
      <c r="AQ154" s="27">
        <f t="shared" si="261"/>
        <v>534158.60774387512</v>
      </c>
      <c r="AR154" s="19">
        <v>1987</v>
      </c>
      <c r="AS154" s="27">
        <f t="shared" si="214"/>
        <v>114048.06660475697</v>
      </c>
      <c r="AT154" s="27">
        <f t="shared" si="214"/>
        <v>117871.07836301191</v>
      </c>
      <c r="AU154" s="27">
        <f t="shared" si="214"/>
        <v>106322.26764170278</v>
      </c>
      <c r="AV154" s="27">
        <f t="shared" si="214"/>
        <v>93188.854885316163</v>
      </c>
      <c r="AW154" s="27">
        <f t="shared" si="214"/>
        <v>63099.017614287914</v>
      </c>
      <c r="AX154" s="157">
        <f t="shared" si="262"/>
        <v>494529.28510907572</v>
      </c>
      <c r="AY154" s="27">
        <f t="shared" si="263"/>
        <v>50440.789603830337</v>
      </c>
      <c r="AZ154" s="27">
        <f t="shared" si="263"/>
        <v>29335.639800532721</v>
      </c>
      <c r="BA154" s="27">
        <f t="shared" si="263"/>
        <v>19607.653205238876</v>
      </c>
      <c r="BB154" s="27">
        <f t="shared" si="263"/>
        <v>13284.549059319012</v>
      </c>
      <c r="BC154" s="27">
        <f t="shared" si="263"/>
        <v>8455.7691800303146</v>
      </c>
      <c r="BD154" s="27">
        <f t="shared" si="264"/>
        <v>13127.277800278056</v>
      </c>
      <c r="BE154" s="27">
        <f t="shared" si="264"/>
        <v>16313.042632088855</v>
      </c>
      <c r="BF154" s="27">
        <f t="shared" si="264"/>
        <v>16291.75939305777</v>
      </c>
      <c r="BG154" s="27">
        <f t="shared" si="264"/>
        <v>17622.521917738231</v>
      </c>
      <c r="BH154" s="27">
        <f t="shared" si="264"/>
        <v>48662.445788862453</v>
      </c>
      <c r="BI154" s="4"/>
      <c r="BJ154" s="7">
        <f t="shared" si="238"/>
        <v>0.64907550572607098</v>
      </c>
      <c r="BK154" s="7">
        <f t="shared" si="239"/>
        <v>0.52344798848876695</v>
      </c>
      <c r="BL154" s="7">
        <f t="shared" si="240"/>
        <v>0.46063422987011499</v>
      </c>
      <c r="BM154" s="7">
        <f t="shared" si="241"/>
        <v>0.27219295401415888</v>
      </c>
      <c r="BN154" s="7">
        <f t="shared" si="242"/>
        <v>0.1884412758559561</v>
      </c>
      <c r="BO154" s="71">
        <f t="shared" si="265"/>
        <v>0</v>
      </c>
      <c r="BP154" s="7">
        <f t="shared" si="243"/>
        <v>3.6460496423018206E-2</v>
      </c>
      <c r="BQ154" s="7">
        <f t="shared" si="244"/>
        <v>7.0437307803596486E-2</v>
      </c>
      <c r="BR154" s="7">
        <f t="shared" si="245"/>
        <v>0.10848736265377625</v>
      </c>
      <c r="BS154" s="7">
        <f t="shared" si="246"/>
        <v>0.1764409854149328</v>
      </c>
      <c r="BT154" s="7">
        <f t="shared" si="247"/>
        <v>0.60164786468064924</v>
      </c>
      <c r="BU154" s="7">
        <f t="shared" si="248"/>
        <v>0.2098416769349489</v>
      </c>
      <c r="BV154" s="7">
        <f t="shared" si="249"/>
        <v>0.55957780515986366</v>
      </c>
      <c r="BW154" s="7">
        <f t="shared" si="250"/>
        <v>0.97926115902976152</v>
      </c>
      <c r="BX154" s="7">
        <f t="shared" si="251"/>
        <v>1.8186278667695572</v>
      </c>
      <c r="BY154" s="7">
        <f t="shared" si="252"/>
        <v>3.4274140566041651</v>
      </c>
      <c r="BZ154" s="180">
        <f t="shared" si="303"/>
        <v>6.9947225644982964</v>
      </c>
      <c r="CA154" s="7">
        <f t="shared" si="266"/>
        <v>0.73178629145502938</v>
      </c>
      <c r="CB154" s="7">
        <f t="shared" si="267"/>
        <v>0.75631654155087502</v>
      </c>
      <c r="CC154" s="7">
        <f t="shared" si="268"/>
        <v>0.68221391429853029</v>
      </c>
      <c r="CD154" s="7">
        <f t="shared" si="269"/>
        <v>0.59794373154785252</v>
      </c>
      <c r="CE154" s="7">
        <f t="shared" si="270"/>
        <v>0.4048731159506509</v>
      </c>
      <c r="CF154" s="71">
        <f t="shared" si="253"/>
        <v>0</v>
      </c>
      <c r="CG154" s="174">
        <f t="shared" si="271"/>
        <v>0.32365194308967615</v>
      </c>
      <c r="CH154" s="174">
        <f t="shared" si="272"/>
        <v>0.18823132821259933</v>
      </c>
      <c r="CI154" s="174">
        <f t="shared" si="273"/>
        <v>0.12581196902639641</v>
      </c>
      <c r="CJ154" s="174">
        <f t="shared" si="274"/>
        <v>8.523994469333665E-2</v>
      </c>
      <c r="CK154" s="174">
        <f t="shared" si="275"/>
        <v>5.4256211033357614E-2</v>
      </c>
      <c r="CL154" s="71">
        <f t="shared" si="276"/>
        <v>0</v>
      </c>
      <c r="CM154" s="7">
        <f t="shared" si="277"/>
        <v>8.4230817973066197E-2</v>
      </c>
      <c r="CN154" s="7">
        <f t="shared" si="278"/>
        <v>0.10467219064269671</v>
      </c>
      <c r="CO154" s="7">
        <f t="shared" si="279"/>
        <v>0.10453562732317387</v>
      </c>
      <c r="CP154" s="7">
        <f t="shared" si="280"/>
        <v>0.11307442856491827</v>
      </c>
      <c r="CQ154" s="7">
        <f t="shared" si="281"/>
        <v>0.31224124877429305</v>
      </c>
      <c r="CR154" s="71">
        <f t="shared" si="282"/>
        <v>0</v>
      </c>
      <c r="CS154" s="7">
        <f t="shared" si="283"/>
        <v>3.1731335948029376</v>
      </c>
      <c r="CT154" s="7">
        <f t="shared" si="284"/>
        <v>2.0937919539550678</v>
      </c>
      <c r="CU154" s="92">
        <f>SUM(BP154:BY154)+SUM(CG154:CK154)+SUM(CM154:CQ154)</f>
        <v>9.4841422908077853</v>
      </c>
      <c r="CV154" s="93">
        <f t="shared" si="302"/>
        <v>0</v>
      </c>
      <c r="CW154" s="71">
        <f t="shared" si="305"/>
        <v>0</v>
      </c>
      <c r="CX154" s="16">
        <v>1987</v>
      </c>
      <c r="CY154" s="7">
        <f t="shared" si="287"/>
        <v>3.1731335948029376</v>
      </c>
      <c r="CZ154" s="7">
        <f t="shared" si="288"/>
        <v>5.2669255487580049</v>
      </c>
      <c r="DA154" s="7">
        <f t="shared" si="289"/>
        <v>14.75106783956579</v>
      </c>
      <c r="DB154" s="92">
        <f t="shared" si="290"/>
        <v>14.75106783956579</v>
      </c>
      <c r="DC154" s="93">
        <f t="shared" si="306"/>
        <v>0</v>
      </c>
      <c r="DD154" s="7">
        <f t="shared" si="291"/>
        <v>2.0350467316018097</v>
      </c>
      <c r="DE154" s="7">
        <f t="shared" si="292"/>
        <v>2.2026831618583977</v>
      </c>
      <c r="DF154" s="7">
        <f t="shared" si="293"/>
        <v>2.4609442622017532</v>
      </c>
      <c r="DG154" s="7">
        <f t="shared" si="294"/>
        <v>3.063519911004756</v>
      </c>
      <c r="DH154" s="7">
        <f t="shared" si="295"/>
        <v>4.9888737728990717</v>
      </c>
      <c r="DI154" s="71">
        <f t="shared" si="296"/>
        <v>0</v>
      </c>
      <c r="DJ154" s="16">
        <v>1987</v>
      </c>
      <c r="DK154" s="23">
        <f t="shared" si="297"/>
        <v>2.0272193277695916</v>
      </c>
      <c r="DL154" s="23">
        <f t="shared" si="298"/>
        <v>1.2092814498980642</v>
      </c>
      <c r="DM154" s="23">
        <f t="shared" si="299"/>
        <v>0.59346944919314892</v>
      </c>
      <c r="DN154" s="23">
        <f t="shared" si="300"/>
        <v>0.93225839601622895</v>
      </c>
      <c r="DP154" s="7">
        <v>19.695123662178592</v>
      </c>
      <c r="DQ154" s="7">
        <v>19.263213055551866</v>
      </c>
      <c r="DR154" s="7">
        <v>18.25783096105209</v>
      </c>
      <c r="DS154" s="7">
        <v>17.540436395413817</v>
      </c>
      <c r="DT154" s="7">
        <v>25.24339592580364</v>
      </c>
      <c r="DU154" s="71">
        <f t="shared" si="216"/>
        <v>0</v>
      </c>
      <c r="DV154" s="16">
        <v>1987</v>
      </c>
      <c r="DW154" s="23">
        <f t="shared" si="217"/>
        <v>2.9052410524943384</v>
      </c>
      <c r="DX154" s="23">
        <f t="shared" si="218"/>
        <v>2.8415296259045499</v>
      </c>
      <c r="DY154" s="23">
        <f t="shared" si="219"/>
        <v>2.6932250310980401</v>
      </c>
      <c r="DZ154" s="23">
        <f t="shared" si="220"/>
        <v>2.5874016720433803</v>
      </c>
      <c r="EA154" s="23">
        <f t="shared" si="221"/>
        <v>3.7236704580254814</v>
      </c>
      <c r="EB154" s="71">
        <f t="shared" si="222"/>
        <v>0</v>
      </c>
      <c r="EC154" s="23">
        <f t="shared" si="223"/>
        <v>-0.87019432089252868</v>
      </c>
      <c r="ED154" s="23">
        <f t="shared" si="224"/>
        <v>-0.6388464640461522</v>
      </c>
      <c r="EE154" s="23">
        <f t="shared" si="225"/>
        <v>-0.2322807688962869</v>
      </c>
      <c r="EF154" s="23">
        <f t="shared" si="226"/>
        <v>0.47611823896137562</v>
      </c>
      <c r="EG154" s="23">
        <f t="shared" si="227"/>
        <v>1.2652033148735904</v>
      </c>
      <c r="EH154" s="22">
        <f t="shared" si="215"/>
        <v>-1.7763568394002505E-15</v>
      </c>
      <c r="EI154" s="23">
        <f t="shared" si="228"/>
        <v>1.3826065089359889</v>
      </c>
      <c r="EJ154" s="23">
        <f t="shared" si="229"/>
        <v>0.92702291563232997</v>
      </c>
    </row>
    <row r="155" spans="1:140">
      <c r="A155" s="16">
        <v>1988</v>
      </c>
      <c r="B155" s="9">
        <v>2224513.9483972061</v>
      </c>
      <c r="C155" s="9">
        <v>355021.12185474561</v>
      </c>
      <c r="D155" s="9">
        <v>189547.14679151337</v>
      </c>
      <c r="E155" s="9">
        <v>1045208.2610865507</v>
      </c>
      <c r="F155" s="9">
        <f t="shared" si="304"/>
        <v>936358.64</v>
      </c>
      <c r="G155" s="9">
        <v>459016.00510661275</v>
      </c>
      <c r="H155" s="9">
        <v>113322.82185988037</v>
      </c>
      <c r="I155" s="9">
        <v>62398.59169790319</v>
      </c>
      <c r="J155" s="9">
        <v>16720690</v>
      </c>
      <c r="K155" s="9">
        <v>12666946</v>
      </c>
      <c r="L155" s="9">
        <f t="shared" si="255"/>
        <v>1320025.3636511911</v>
      </c>
      <c r="M155" s="40">
        <v>1167.309</v>
      </c>
      <c r="N155" s="40">
        <f t="shared" si="256"/>
        <v>1199.2779397682057</v>
      </c>
      <c r="O155" s="27">
        <f t="shared" si="257"/>
        <v>175615.64945466776</v>
      </c>
      <c r="P155" s="27">
        <f t="shared" si="230"/>
        <v>13.30396023368178</v>
      </c>
      <c r="Q155" s="19">
        <v>1988</v>
      </c>
      <c r="R155" s="7">
        <f t="shared" si="231"/>
        <v>13.30396023368178</v>
      </c>
      <c r="S155" s="7">
        <f t="shared" si="232"/>
        <v>2.1232444465793314</v>
      </c>
      <c r="T155" s="7">
        <f t="shared" si="233"/>
        <v>1.1336084024733033</v>
      </c>
      <c r="U155" s="7">
        <f t="shared" si="234"/>
        <v>6.25098761526319</v>
      </c>
      <c r="V155" s="7">
        <v>5.6</v>
      </c>
      <c r="W155" s="7">
        <v>7.6</v>
      </c>
      <c r="X155" s="7">
        <f t="shared" si="235"/>
        <v>2.7451977466636408</v>
      </c>
      <c r="Y155" s="7">
        <f t="shared" si="236"/>
        <v>0.67774010438492893</v>
      </c>
      <c r="Z155" s="7">
        <f t="shared" si="237"/>
        <v>0.37318191831738518</v>
      </c>
      <c r="AA155" s="71">
        <f t="shared" si="258"/>
        <v>0</v>
      </c>
      <c r="AB155" s="16">
        <v>1988</v>
      </c>
      <c r="AC155" s="9">
        <f t="shared" si="259"/>
        <v>110056.54777497114</v>
      </c>
      <c r="AD155" s="9">
        <f t="shared" si="259"/>
        <v>88755.280463686402</v>
      </c>
      <c r="AE155" s="9">
        <f t="shared" si="259"/>
        <v>78104.646808044039</v>
      </c>
      <c r="AF155" s="9">
        <f t="shared" si="259"/>
        <v>46152.745841116928</v>
      </c>
      <c r="AG155" s="9">
        <f t="shared" si="259"/>
        <v>31951.900966927104</v>
      </c>
      <c r="AH155" s="9">
        <f t="shared" si="260"/>
        <v>6956.3802872485403</v>
      </c>
      <c r="AI155" s="9">
        <f t="shared" si="260"/>
        <v>13438.892707518298</v>
      </c>
      <c r="AJ155" s="9">
        <f t="shared" si="260"/>
        <v>20698.548429633262</v>
      </c>
      <c r="AK155" s="9">
        <f t="shared" si="260"/>
        <v>33663.573270172776</v>
      </c>
      <c r="AL155" s="9">
        <f t="shared" si="260"/>
        <v>114789.7520969405</v>
      </c>
      <c r="AM155" s="27">
        <f t="shared" si="261"/>
        <v>31356.24783259652</v>
      </c>
      <c r="AN155" s="27">
        <f t="shared" si="261"/>
        <v>83616.660886924059</v>
      </c>
      <c r="AO155" s="27">
        <f t="shared" si="261"/>
        <v>146329.15655211711</v>
      </c>
      <c r="AP155" s="27">
        <f t="shared" si="261"/>
        <v>271754.14788250317</v>
      </c>
      <c r="AQ155" s="27">
        <f t="shared" si="261"/>
        <v>512152.0479324098</v>
      </c>
      <c r="AR155" s="19">
        <v>1988</v>
      </c>
      <c r="AS155" s="27">
        <f t="shared" si="214"/>
        <v>105858.01387172026</v>
      </c>
      <c r="AT155" s="27">
        <f t="shared" si="214"/>
        <v>109406.48640426752</v>
      </c>
      <c r="AU155" s="27">
        <f t="shared" si="214"/>
        <v>98687.022217513644</v>
      </c>
      <c r="AV155" s="27">
        <f t="shared" si="214"/>
        <v>86496.749895171481</v>
      </c>
      <c r="AW155" s="27">
        <f t="shared" si="214"/>
        <v>58567.732717939878</v>
      </c>
      <c r="AX155" s="157">
        <f t="shared" si="262"/>
        <v>459016.00510661281</v>
      </c>
      <c r="AY155" s="27">
        <f t="shared" si="263"/>
        <v>47191.916531127776</v>
      </c>
      <c r="AZ155" s="27">
        <f t="shared" si="263"/>
        <v>27446.141817511161</v>
      </c>
      <c r="BA155" s="27">
        <f t="shared" si="263"/>
        <v>18344.731331538602</v>
      </c>
      <c r="BB155" s="27">
        <f t="shared" si="263"/>
        <v>12428.896043955821</v>
      </c>
      <c r="BC155" s="27">
        <f t="shared" si="263"/>
        <v>7911.1361357469914</v>
      </c>
      <c r="BD155" s="27">
        <f t="shared" si="264"/>
        <v>7312.4909610772766</v>
      </c>
      <c r="BE155" s="27">
        <f t="shared" si="264"/>
        <v>9087.1069089656412</v>
      </c>
      <c r="BF155" s="27">
        <f t="shared" si="264"/>
        <v>9075.251176543039</v>
      </c>
      <c r="BG155" s="27">
        <f t="shared" si="264"/>
        <v>9816.5464459141294</v>
      </c>
      <c r="BH155" s="27">
        <f t="shared" si="264"/>
        <v>27107.196205403103</v>
      </c>
      <c r="BI155" s="4"/>
      <c r="BJ155" s="7">
        <f t="shared" si="238"/>
        <v>0.65820577843959283</v>
      </c>
      <c r="BK155" s="7">
        <f t="shared" si="239"/>
        <v>0.53081111164483286</v>
      </c>
      <c r="BL155" s="7">
        <f t="shared" si="240"/>
        <v>0.46711377824745293</v>
      </c>
      <c r="BM155" s="7">
        <f t="shared" si="241"/>
        <v>0.27602177805531303</v>
      </c>
      <c r="BN155" s="7">
        <f t="shared" si="242"/>
        <v>0.19109200019213982</v>
      </c>
      <c r="BO155" s="71">
        <f t="shared" si="265"/>
        <v>0</v>
      </c>
      <c r="BP155" s="7">
        <f t="shared" si="243"/>
        <v>4.1603428370770225E-2</v>
      </c>
      <c r="BQ155" s="7">
        <f t="shared" si="244"/>
        <v>8.0372835735357195E-2</v>
      </c>
      <c r="BR155" s="7">
        <f t="shared" si="245"/>
        <v>0.12379003755008473</v>
      </c>
      <c r="BS155" s="7">
        <f t="shared" si="246"/>
        <v>0.20132885227925865</v>
      </c>
      <c r="BT155" s="7">
        <f t="shared" si="247"/>
        <v>0.68651324853783247</v>
      </c>
      <c r="BU155" s="7">
        <f t="shared" si="248"/>
        <v>0.1875296284578957</v>
      </c>
      <c r="BV155" s="7">
        <f t="shared" si="249"/>
        <v>0.50007900922105519</v>
      </c>
      <c r="BW155" s="7">
        <f t="shared" si="250"/>
        <v>0.87513826613684675</v>
      </c>
      <c r="BX155" s="7">
        <f t="shared" si="251"/>
        <v>1.6252567799684292</v>
      </c>
      <c r="BY155" s="7">
        <f t="shared" si="252"/>
        <v>3.0629839314789629</v>
      </c>
      <c r="BZ155" s="180">
        <f t="shared" si="303"/>
        <v>6.25098761526319</v>
      </c>
      <c r="CA155" s="7">
        <f t="shared" si="266"/>
        <v>0.63309596596623863</v>
      </c>
      <c r="CB155" s="7">
        <f t="shared" si="267"/>
        <v>0.6543180120214388</v>
      </c>
      <c r="CC155" s="7">
        <f t="shared" si="268"/>
        <v>0.59020902975603062</v>
      </c>
      <c r="CD155" s="7">
        <f t="shared" si="269"/>
        <v>0.51730371112179874</v>
      </c>
      <c r="CE155" s="7">
        <f t="shared" si="270"/>
        <v>0.3502710277981344</v>
      </c>
      <c r="CF155" s="71">
        <f t="shared" si="253"/>
        <v>0</v>
      </c>
      <c r="CG155" s="174">
        <f t="shared" si="271"/>
        <v>0.28223665728584035</v>
      </c>
      <c r="CH155" s="174">
        <f t="shared" si="272"/>
        <v>0.16414479197635481</v>
      </c>
      <c r="CI155" s="174">
        <f t="shared" si="273"/>
        <v>0.10971276503265477</v>
      </c>
      <c r="CJ155" s="174">
        <f t="shared" si="274"/>
        <v>7.4332435108573999E-2</v>
      </c>
      <c r="CK155" s="174">
        <f t="shared" si="275"/>
        <v>4.7313454981504896E-2</v>
      </c>
      <c r="CL155" s="71">
        <f t="shared" si="276"/>
        <v>0</v>
      </c>
      <c r="CM155" s="7">
        <f t="shared" si="277"/>
        <v>4.3733189007614373E-2</v>
      </c>
      <c r="CN155" s="7">
        <f t="shared" si="278"/>
        <v>5.4346482764560805E-2</v>
      </c>
      <c r="CO155" s="7">
        <f t="shared" si="279"/>
        <v>5.4275578200080492E-2</v>
      </c>
      <c r="CP155" s="7">
        <f t="shared" si="280"/>
        <v>5.8708979389691031E-2</v>
      </c>
      <c r="CQ155" s="7">
        <f t="shared" si="281"/>
        <v>0.16211768895543846</v>
      </c>
      <c r="CR155" s="71">
        <f t="shared" si="282"/>
        <v>0</v>
      </c>
      <c r="CS155" s="7">
        <f t="shared" si="283"/>
        <v>2.7451977466636412</v>
      </c>
      <c r="CT155" s="7">
        <f t="shared" si="284"/>
        <v>2.1232444465793319</v>
      </c>
      <c r="CU155" s="92">
        <f t="shared" ref="CU155:CU167" si="308">SUM(BP155:BY155)+SUM(CG155:CK155)+SUM(CM155:CQ155)</f>
        <v>8.4355180404388079</v>
      </c>
      <c r="CV155" s="93">
        <f t="shared" si="302"/>
        <v>0</v>
      </c>
      <c r="CW155" s="71">
        <f t="shared" si="305"/>
        <v>0</v>
      </c>
      <c r="CX155" s="16">
        <v>1988</v>
      </c>
      <c r="CY155" s="7">
        <f t="shared" si="287"/>
        <v>2.7451977466636412</v>
      </c>
      <c r="CZ155" s="7">
        <f t="shared" si="288"/>
        <v>4.8684421932429736</v>
      </c>
      <c r="DA155" s="7">
        <f t="shared" si="289"/>
        <v>13.303960233681781</v>
      </c>
      <c r="DB155" s="92">
        <f t="shared" si="290"/>
        <v>13.30396023368178</v>
      </c>
      <c r="DC155" s="93">
        <f t="shared" si="306"/>
        <v>0</v>
      </c>
      <c r="DD155" s="7">
        <f t="shared" si="291"/>
        <v>1.8464046475279521</v>
      </c>
      <c r="DE155" s="7">
        <f t="shared" si="292"/>
        <v>1.9840722433635998</v>
      </c>
      <c r="DF155" s="7">
        <f t="shared" si="293"/>
        <v>2.2202394549231501</v>
      </c>
      <c r="DG155" s="7">
        <f t="shared" si="294"/>
        <v>2.7529525359230647</v>
      </c>
      <c r="DH155" s="7">
        <f t="shared" si="295"/>
        <v>4.5002913519440133</v>
      </c>
      <c r="DI155" s="71">
        <f t="shared" si="296"/>
        <v>0</v>
      </c>
      <c r="DJ155" s="16">
        <v>1988</v>
      </c>
      <c r="DK155" s="23">
        <f t="shared" si="297"/>
        <v>2.0269396357068987</v>
      </c>
      <c r="DL155" s="23">
        <f t="shared" si="298"/>
        <v>1.2024663488015503</v>
      </c>
      <c r="DM155" s="23">
        <f t="shared" si="299"/>
        <v>0.59346944919314903</v>
      </c>
      <c r="DN155" s="23">
        <f t="shared" si="300"/>
        <v>0.93225839601622884</v>
      </c>
      <c r="DP155" s="7">
        <v>18.903542336612517</v>
      </c>
      <c r="DQ155" s="7">
        <v>18.48899096958154</v>
      </c>
      <c r="DR155" s="7">
        <v>17.580625019752084</v>
      </c>
      <c r="DS155" s="7">
        <v>17.220390696387998</v>
      </c>
      <c r="DT155" s="7">
        <v>27.806450977665861</v>
      </c>
      <c r="DU155" s="71">
        <f t="shared" si="216"/>
        <v>0</v>
      </c>
      <c r="DV155" s="16">
        <v>1988</v>
      </c>
      <c r="DW155" s="23">
        <f t="shared" si="217"/>
        <v>2.514919755220129</v>
      </c>
      <c r="DX155" s="23">
        <f t="shared" si="218"/>
        <v>2.4597680062021432</v>
      </c>
      <c r="DY155" s="23">
        <f t="shared" si="219"/>
        <v>2.3389193614605266</v>
      </c>
      <c r="DZ155" s="23">
        <f t="shared" si="220"/>
        <v>2.2909939303320961</v>
      </c>
      <c r="EA155" s="23">
        <f t="shared" si="221"/>
        <v>3.6993591804668848</v>
      </c>
      <c r="EB155" s="71">
        <f t="shared" si="222"/>
        <v>0</v>
      </c>
      <c r="EC155" s="23">
        <f t="shared" si="223"/>
        <v>-0.66851510769217692</v>
      </c>
      <c r="ED155" s="23">
        <f t="shared" si="224"/>
        <v>-0.47569576283854342</v>
      </c>
      <c r="EE155" s="23">
        <f t="shared" si="225"/>
        <v>-0.11867990653737648</v>
      </c>
      <c r="EF155" s="23">
        <f t="shared" si="226"/>
        <v>0.46195860559096857</v>
      </c>
      <c r="EG155" s="23">
        <f t="shared" si="227"/>
        <v>0.80093217147712847</v>
      </c>
      <c r="EH155" s="22">
        <f t="shared" si="215"/>
        <v>0</v>
      </c>
      <c r="EI155" s="23">
        <f t="shared" si="228"/>
        <v>1.5816531520594357</v>
      </c>
      <c r="EJ155" s="23">
        <f t="shared" si="229"/>
        <v>0.93001749125621824</v>
      </c>
    </row>
    <row r="156" spans="1:140">
      <c r="A156" s="16">
        <v>1989</v>
      </c>
      <c r="B156" s="9">
        <v>2273401.2834241255</v>
      </c>
      <c r="C156" s="9">
        <v>368053.06209819583</v>
      </c>
      <c r="D156" s="9">
        <v>186025.43992083814</v>
      </c>
      <c r="E156" s="9">
        <v>1109064.9333424482</v>
      </c>
      <c r="F156" s="9">
        <f t="shared" si="304"/>
        <v>906201.1</v>
      </c>
      <c r="G156" s="9">
        <v>469135.85798585427</v>
      </c>
      <c r="H156" s="9">
        <v>103960.34602170193</v>
      </c>
      <c r="I156" s="9">
        <v>37161.644055087068</v>
      </c>
      <c r="J156" s="9">
        <v>18493900</v>
      </c>
      <c r="K156" s="9">
        <v>12882817.999999998</v>
      </c>
      <c r="L156" s="9">
        <f t="shared" si="255"/>
        <v>1435547.7194508223</v>
      </c>
      <c r="M156" s="40">
        <v>1269.3699999999999</v>
      </c>
      <c r="N156" s="40">
        <f t="shared" si="256"/>
        <v>1304.1340711016253</v>
      </c>
      <c r="O156" s="27">
        <f t="shared" si="257"/>
        <v>176467.70166466109</v>
      </c>
      <c r="P156" s="27">
        <f t="shared" si="230"/>
        <v>12.292708857645632</v>
      </c>
      <c r="Q156" s="19">
        <v>1989</v>
      </c>
      <c r="R156" s="7">
        <f t="shared" si="231"/>
        <v>12.292708857645632</v>
      </c>
      <c r="S156" s="7">
        <f t="shared" si="232"/>
        <v>1.9901322170996698</v>
      </c>
      <c r="T156" s="7">
        <f t="shared" si="233"/>
        <v>1.0058745852461521</v>
      </c>
      <c r="U156" s="7">
        <f t="shared" si="234"/>
        <v>5.9969229494181766</v>
      </c>
      <c r="V156" s="7">
        <v>4.9000000000000004</v>
      </c>
      <c r="W156" s="7">
        <v>6.9</v>
      </c>
      <c r="X156" s="7">
        <f t="shared" si="235"/>
        <v>2.5367059299869377</v>
      </c>
      <c r="Y156" s="7">
        <f t="shared" si="236"/>
        <v>0.56213316835119653</v>
      </c>
      <c r="Z156" s="7">
        <f t="shared" si="237"/>
        <v>0.2009400075434985</v>
      </c>
      <c r="AA156" s="71">
        <f t="shared" si="258"/>
        <v>0</v>
      </c>
      <c r="AB156" s="16">
        <v>1989</v>
      </c>
      <c r="AC156" s="9">
        <f t="shared" si="259"/>
        <v>114096.44925044071</v>
      </c>
      <c r="AD156" s="9">
        <f t="shared" si="259"/>
        <v>92013.265524548959</v>
      </c>
      <c r="AE156" s="9">
        <f t="shared" si="259"/>
        <v>80971.673661603083</v>
      </c>
      <c r="AF156" s="9">
        <f t="shared" si="259"/>
        <v>47846.898072765463</v>
      </c>
      <c r="AG156" s="9">
        <f t="shared" si="259"/>
        <v>33124.775588837627</v>
      </c>
      <c r="AH156" s="9">
        <f t="shared" si="260"/>
        <v>6827.1336450947592</v>
      </c>
      <c r="AI156" s="9">
        <f t="shared" si="260"/>
        <v>13189.203690387425</v>
      </c>
      <c r="AJ156" s="9">
        <f t="shared" si="260"/>
        <v>20313.978039355527</v>
      </c>
      <c r="AK156" s="9">
        <f t="shared" si="260"/>
        <v>33038.118129940856</v>
      </c>
      <c r="AL156" s="9">
        <f t="shared" si="260"/>
        <v>112657.00641605958</v>
      </c>
      <c r="AM156" s="27">
        <f t="shared" si="261"/>
        <v>33271.948000273442</v>
      </c>
      <c r="AN156" s="27">
        <f t="shared" si="261"/>
        <v>88725.194667395859</v>
      </c>
      <c r="AO156" s="27">
        <f t="shared" si="261"/>
        <v>155269.09066794277</v>
      </c>
      <c r="AP156" s="27">
        <f t="shared" si="261"/>
        <v>288356.88266903657</v>
      </c>
      <c r="AQ156" s="27">
        <f t="shared" si="261"/>
        <v>543441.81733779958</v>
      </c>
      <c r="AR156" s="19">
        <v>1989</v>
      </c>
      <c r="AS156" s="27">
        <f t="shared" si="214"/>
        <v>108191.84867171096</v>
      </c>
      <c r="AT156" s="27">
        <f t="shared" si="214"/>
        <v>111818.55381396222</v>
      </c>
      <c r="AU156" s="27">
        <f t="shared" si="214"/>
        <v>100862.7593047198</v>
      </c>
      <c r="AV156" s="27">
        <f t="shared" si="214"/>
        <v>88403.729986788065</v>
      </c>
      <c r="AW156" s="27">
        <f t="shared" si="214"/>
        <v>59858.966208673228</v>
      </c>
      <c r="AX156" s="157">
        <f t="shared" si="262"/>
        <v>469135.85798585427</v>
      </c>
      <c r="AY156" s="27">
        <f t="shared" si="263"/>
        <v>43293.026872111623</v>
      </c>
      <c r="AZ156" s="27">
        <f t="shared" si="263"/>
        <v>25178.60351057248</v>
      </c>
      <c r="BA156" s="27">
        <f t="shared" si="263"/>
        <v>16829.131022346068</v>
      </c>
      <c r="BB156" s="27">
        <f t="shared" si="263"/>
        <v>11402.048697614153</v>
      </c>
      <c r="BC156" s="27">
        <f t="shared" si="263"/>
        <v>7257.5359190575964</v>
      </c>
      <c r="BD156" s="27">
        <f t="shared" si="264"/>
        <v>4354.9730668156544</v>
      </c>
      <c r="BE156" s="27">
        <f t="shared" si="264"/>
        <v>5411.850223742329</v>
      </c>
      <c r="BF156" s="27">
        <f t="shared" si="264"/>
        <v>5404.7895113718623</v>
      </c>
      <c r="BG156" s="27">
        <f t="shared" si="264"/>
        <v>5846.2698427462974</v>
      </c>
      <c r="BH156" s="27">
        <f t="shared" si="264"/>
        <v>16143.761410410922</v>
      </c>
      <c r="BI156" s="4"/>
      <c r="BJ156" s="7">
        <f t="shared" si="238"/>
        <v>0.61694098730089764</v>
      </c>
      <c r="BK156" s="7">
        <f t="shared" si="239"/>
        <v>0.49753305427491745</v>
      </c>
      <c r="BL156" s="7">
        <f t="shared" si="240"/>
        <v>0.43782908776192736</v>
      </c>
      <c r="BM156" s="7">
        <f t="shared" si="241"/>
        <v>0.25871718822295708</v>
      </c>
      <c r="BN156" s="7">
        <f t="shared" si="242"/>
        <v>0.1791118995389703</v>
      </c>
      <c r="BO156" s="71">
        <f t="shared" si="265"/>
        <v>0</v>
      </c>
      <c r="BP156" s="7">
        <f t="shared" si="243"/>
        <v>3.6915597278533781E-2</v>
      </c>
      <c r="BQ156" s="7">
        <f t="shared" si="244"/>
        <v>7.1316508093952194E-2</v>
      </c>
      <c r="BR156" s="7">
        <f t="shared" si="245"/>
        <v>0.10984150470887984</v>
      </c>
      <c r="BS156" s="7">
        <f t="shared" si="246"/>
        <v>0.17864332633971663</v>
      </c>
      <c r="BT156" s="7">
        <f t="shared" si="247"/>
        <v>0.60915764882506984</v>
      </c>
      <c r="BU156" s="7">
        <f t="shared" si="248"/>
        <v>0.17990768848254529</v>
      </c>
      <c r="BV156" s="7">
        <f t="shared" si="249"/>
        <v>0.47975383595345417</v>
      </c>
      <c r="BW156" s="7">
        <f t="shared" si="250"/>
        <v>0.8395692129185448</v>
      </c>
      <c r="BX156" s="7">
        <f t="shared" si="251"/>
        <v>1.5591999668487262</v>
      </c>
      <c r="BY156" s="7">
        <f t="shared" si="252"/>
        <v>2.9384922452149067</v>
      </c>
      <c r="BZ156" s="180">
        <f t="shared" si="303"/>
        <v>5.9969229494181775</v>
      </c>
      <c r="CA156" s="7">
        <f t="shared" si="266"/>
        <v>0.58501370004007247</v>
      </c>
      <c r="CB156" s="7">
        <f t="shared" si="267"/>
        <v>0.60462397771136556</v>
      </c>
      <c r="CC156" s="7">
        <f t="shared" si="268"/>
        <v>0.54538393364687709</v>
      </c>
      <c r="CD156" s="7">
        <f t="shared" si="269"/>
        <v>0.47801561588841762</v>
      </c>
      <c r="CE156" s="7">
        <f t="shared" si="270"/>
        <v>0.32366870270020509</v>
      </c>
      <c r="CF156" s="71">
        <f t="shared" si="253"/>
        <v>0</v>
      </c>
      <c r="CG156" s="174">
        <f t="shared" si="271"/>
        <v>0.23409354907354113</v>
      </c>
      <c r="CH156" s="174">
        <f t="shared" si="272"/>
        <v>0.13614545071927761</v>
      </c>
      <c r="CI156" s="174">
        <f t="shared" si="273"/>
        <v>9.0998280634944861E-2</v>
      </c>
      <c r="CJ156" s="174">
        <f t="shared" si="274"/>
        <v>6.1653024497883915E-2</v>
      </c>
      <c r="CK156" s="174">
        <f t="shared" si="275"/>
        <v>3.9242863425548946E-2</v>
      </c>
      <c r="CL156" s="71">
        <f t="shared" si="276"/>
        <v>0</v>
      </c>
      <c r="CM156" s="7">
        <f t="shared" si="277"/>
        <v>2.3548159484022592E-2</v>
      </c>
      <c r="CN156" s="7">
        <f t="shared" si="278"/>
        <v>2.9262893298559682E-2</v>
      </c>
      <c r="CO156" s="7">
        <f t="shared" si="279"/>
        <v>2.9224714697126418E-2</v>
      </c>
      <c r="CP156" s="7">
        <f t="shared" si="280"/>
        <v>3.1611881986743182E-2</v>
      </c>
      <c r="CQ156" s="7">
        <f t="shared" si="281"/>
        <v>8.7292358077046606E-2</v>
      </c>
      <c r="CR156" s="71">
        <f t="shared" si="282"/>
        <v>0</v>
      </c>
      <c r="CS156" s="7">
        <f t="shared" si="283"/>
        <v>2.5367059299869377</v>
      </c>
      <c r="CT156" s="7">
        <f t="shared" si="284"/>
        <v>1.9901322170996698</v>
      </c>
      <c r="CU156" s="92">
        <f t="shared" si="308"/>
        <v>7.7658707105590246</v>
      </c>
      <c r="CV156" s="93">
        <f t="shared" si="302"/>
        <v>0</v>
      </c>
      <c r="CW156" s="71">
        <f t="shared" si="305"/>
        <v>0</v>
      </c>
      <c r="CX156" s="16">
        <v>1989</v>
      </c>
      <c r="CY156" s="7">
        <f t="shared" si="287"/>
        <v>2.5367059299869377</v>
      </c>
      <c r="CZ156" s="7">
        <f t="shared" si="288"/>
        <v>4.5268381470866075</v>
      </c>
      <c r="DA156" s="7">
        <f t="shared" si="289"/>
        <v>12.292708857645632</v>
      </c>
      <c r="DB156" s="92">
        <f t="shared" si="290"/>
        <v>12.292708857645632</v>
      </c>
      <c r="DC156" s="93">
        <f t="shared" si="306"/>
        <v>0</v>
      </c>
      <c r="DD156" s="7">
        <f t="shared" si="291"/>
        <v>1.6764196816596129</v>
      </c>
      <c r="DE156" s="7">
        <f t="shared" si="292"/>
        <v>1.8186357200515266</v>
      </c>
      <c r="DF156" s="7">
        <f t="shared" si="293"/>
        <v>2.0528467343683006</v>
      </c>
      <c r="DG156" s="7">
        <f t="shared" si="294"/>
        <v>2.5678410037844444</v>
      </c>
      <c r="DH156" s="7">
        <f t="shared" si="295"/>
        <v>4.176965717781747</v>
      </c>
      <c r="DI156" s="71">
        <f t="shared" si="296"/>
        <v>0</v>
      </c>
      <c r="DJ156" s="16">
        <v>1989</v>
      </c>
      <c r="DK156" s="23">
        <f t="shared" si="297"/>
        <v>2.0347187385458065</v>
      </c>
      <c r="DL156" s="23">
        <f t="shared" si="298"/>
        <v>1.2245422532477277</v>
      </c>
      <c r="DM156" s="23">
        <f t="shared" si="299"/>
        <v>0.59346944919314903</v>
      </c>
      <c r="DN156" s="23">
        <f t="shared" si="300"/>
        <v>0.93225839601622873</v>
      </c>
      <c r="DP156" s="7">
        <v>18.829119856310193</v>
      </c>
      <c r="DQ156" s="7">
        <v>18.416200561215671</v>
      </c>
      <c r="DR156" s="7">
        <v>17.516955824687415</v>
      </c>
      <c r="DS156" s="7">
        <v>17.190300806742666</v>
      </c>
      <c r="DT156" s="7">
        <v>28.047422951044073</v>
      </c>
      <c r="DU156" s="71">
        <f t="shared" si="216"/>
        <v>0</v>
      </c>
      <c r="DV156" s="16">
        <v>1989</v>
      </c>
      <c r="DW156" s="23">
        <f t="shared" si="217"/>
        <v>2.3146088843933557</v>
      </c>
      <c r="DX156" s="23">
        <f t="shared" si="218"/>
        <v>2.2638499176303437</v>
      </c>
      <c r="DY156" s="23">
        <f t="shared" si="219"/>
        <v>2.1533083802512225</v>
      </c>
      <c r="DZ156" s="23">
        <f t="shared" si="220"/>
        <v>2.1131536299263844</v>
      </c>
      <c r="EA156" s="23">
        <f t="shared" si="221"/>
        <v>3.4477880454443288</v>
      </c>
      <c r="EB156" s="71">
        <f t="shared" si="222"/>
        <v>0</v>
      </c>
      <c r="EC156" s="23">
        <f t="shared" si="223"/>
        <v>-0.6381892027337428</v>
      </c>
      <c r="ED156" s="23">
        <f t="shared" si="224"/>
        <v>-0.44521419757881708</v>
      </c>
      <c r="EE156" s="23">
        <f t="shared" si="225"/>
        <v>-0.10046164588292195</v>
      </c>
      <c r="EF156" s="23">
        <f t="shared" si="226"/>
        <v>0.45468737385805991</v>
      </c>
      <c r="EG156" s="23">
        <f t="shared" si="227"/>
        <v>0.72917767233741815</v>
      </c>
      <c r="EH156" s="22">
        <f t="shared" si="215"/>
        <v>-3.7747582837255322E-15</v>
      </c>
      <c r="EI156" s="23">
        <f t="shared" si="228"/>
        <v>1.6011585135994697</v>
      </c>
      <c r="EJ156" s="23">
        <f t="shared" si="229"/>
        <v>0.93031198262923409</v>
      </c>
    </row>
    <row r="157" spans="1:140" ht="16" thickBot="1">
      <c r="A157" s="16">
        <v>1990</v>
      </c>
      <c r="B157" s="10">
        <v>2315527.3511235393</v>
      </c>
      <c r="C157" s="10">
        <v>361520.88509461907</v>
      </c>
      <c r="D157" s="10">
        <v>191156.53164700352</v>
      </c>
      <c r="E157" s="10">
        <v>1161767.6891786042</v>
      </c>
      <c r="F157" s="9">
        <f t="shared" si="304"/>
        <v>958643.65</v>
      </c>
      <c r="G157" s="10">
        <v>461538.53501282481</v>
      </c>
      <c r="H157" s="10">
        <v>107830.40801305963</v>
      </c>
      <c r="I157" s="10">
        <v>31713.30217742774</v>
      </c>
      <c r="J157" s="10">
        <v>19172873</v>
      </c>
      <c r="K157" s="10">
        <v>13099513</v>
      </c>
      <c r="L157" s="10">
        <f t="shared" si="255"/>
        <v>1463632.5029793093</v>
      </c>
      <c r="M157" s="82">
        <v>1295.1220000000001</v>
      </c>
      <c r="N157" s="82">
        <f t="shared" si="256"/>
        <v>1330.59133777644</v>
      </c>
      <c r="O157" s="83">
        <f t="shared" si="257"/>
        <v>176764.38438005588</v>
      </c>
      <c r="P157" s="83">
        <f t="shared" si="230"/>
        <v>12.07710159621638</v>
      </c>
      <c r="Q157" s="84">
        <v>1990</v>
      </c>
      <c r="R157" s="11">
        <f t="shared" si="231"/>
        <v>12.07710159621638</v>
      </c>
      <c r="S157" s="11">
        <f t="shared" si="232"/>
        <v>1.8855853532990028</v>
      </c>
      <c r="T157" s="11">
        <f t="shared" si="233"/>
        <v>0.99701558366867349</v>
      </c>
      <c r="U157" s="11">
        <f t="shared" si="234"/>
        <v>6.0594345415974127</v>
      </c>
      <c r="V157" s="11">
        <v>5</v>
      </c>
      <c r="W157" s="11">
        <v>7.3</v>
      </c>
      <c r="X157" s="11">
        <f t="shared" si="235"/>
        <v>2.407247651475211</v>
      </c>
      <c r="Y157" s="11">
        <f t="shared" si="236"/>
        <v>0.56241131943584888</v>
      </c>
      <c r="Z157" s="11">
        <f t="shared" si="237"/>
        <v>0.16540714674022897</v>
      </c>
      <c r="AA157" s="71">
        <f t="shared" si="258"/>
        <v>0</v>
      </c>
      <c r="AB157" s="66">
        <v>1990</v>
      </c>
      <c r="AC157" s="10">
        <f t="shared" si="259"/>
        <v>112071.47437933191</v>
      </c>
      <c r="AD157" s="10">
        <f t="shared" si="259"/>
        <v>90380.221273654766</v>
      </c>
      <c r="AE157" s="10">
        <f t="shared" si="259"/>
        <v>79534.594720816196</v>
      </c>
      <c r="AF157" s="10">
        <f t="shared" si="259"/>
        <v>46997.715062300478</v>
      </c>
      <c r="AG157" s="10">
        <f t="shared" si="259"/>
        <v>32536.879658515714</v>
      </c>
      <c r="AH157" s="10">
        <f t="shared" si="260"/>
        <v>7015.4447114450286</v>
      </c>
      <c r="AI157" s="10">
        <f t="shared" si="260"/>
        <v>13552.99809377255</v>
      </c>
      <c r="AJ157" s="10">
        <f t="shared" si="260"/>
        <v>20874.293255852786</v>
      </c>
      <c r="AK157" s="10">
        <f t="shared" si="260"/>
        <v>33949.400020507826</v>
      </c>
      <c r="AL157" s="10">
        <f t="shared" si="260"/>
        <v>115764.39556542534</v>
      </c>
      <c r="AM157" s="27">
        <f t="shared" si="261"/>
        <v>34853.030675358124</v>
      </c>
      <c r="AN157" s="27">
        <f t="shared" si="261"/>
        <v>92941.415134288342</v>
      </c>
      <c r="AO157" s="27">
        <f t="shared" si="261"/>
        <v>162647.47648500459</v>
      </c>
      <c r="AP157" s="27">
        <f t="shared" si="261"/>
        <v>302059.59918643709</v>
      </c>
      <c r="AQ157" s="27">
        <f t="shared" si="261"/>
        <v>569266.16769751604</v>
      </c>
      <c r="AR157" s="84">
        <v>1990</v>
      </c>
      <c r="AS157" s="27">
        <f t="shared" si="214"/>
        <v>106439.75830510141</v>
      </c>
      <c r="AT157" s="27">
        <f t="shared" si="214"/>
        <v>110007.73152604546</v>
      </c>
      <c r="AU157" s="27">
        <f t="shared" si="214"/>
        <v>99229.358349868911</v>
      </c>
      <c r="AV157" s="27">
        <f t="shared" si="214"/>
        <v>86972.094188122748</v>
      </c>
      <c r="AW157" s="27">
        <f t="shared" si="214"/>
        <v>58889.592643686308</v>
      </c>
      <c r="AX157" s="157">
        <f t="shared" si="262"/>
        <v>461538.53501282493</v>
      </c>
      <c r="AY157" s="83">
        <f t="shared" si="263"/>
        <v>44904.66731195405</v>
      </c>
      <c r="AZ157" s="83">
        <f t="shared" si="263"/>
        <v>26115.910475878183</v>
      </c>
      <c r="BA157" s="83">
        <f t="shared" si="263"/>
        <v>17455.617782053123</v>
      </c>
      <c r="BB157" s="83">
        <f t="shared" si="263"/>
        <v>11826.505107936549</v>
      </c>
      <c r="BC157" s="83">
        <f t="shared" si="263"/>
        <v>7527.707335237712</v>
      </c>
      <c r="BD157" s="83">
        <f t="shared" si="264"/>
        <v>3716.4818821727572</v>
      </c>
      <c r="BE157" s="83">
        <f t="shared" si="264"/>
        <v>4618.4081960988015</v>
      </c>
      <c r="BF157" s="83">
        <f t="shared" si="264"/>
        <v>4612.3826686850898</v>
      </c>
      <c r="BG157" s="83">
        <f t="shared" si="264"/>
        <v>4989.1366985529321</v>
      </c>
      <c r="BH157" s="83">
        <f t="shared" si="264"/>
        <v>13776.892731918157</v>
      </c>
      <c r="BI157" s="85"/>
      <c r="BJ157" s="11">
        <f t="shared" si="238"/>
        <v>0.5845314595226907</v>
      </c>
      <c r="BK157" s="11">
        <f t="shared" si="239"/>
        <v>0.4713963383247507</v>
      </c>
      <c r="BL157" s="11">
        <f t="shared" si="240"/>
        <v>0.41482877772578053</v>
      </c>
      <c r="BM157" s="11">
        <f t="shared" si="241"/>
        <v>0.24512609592887033</v>
      </c>
      <c r="BN157" s="11">
        <f t="shared" si="242"/>
        <v>0.16970268179691023</v>
      </c>
      <c r="BO157" s="71">
        <f t="shared" si="265"/>
        <v>0</v>
      </c>
      <c r="BP157" s="11">
        <f t="shared" si="243"/>
        <v>3.6590471920640313E-2</v>
      </c>
      <c r="BQ157" s="11">
        <f t="shared" si="244"/>
        <v>7.0688404882108966E-2</v>
      </c>
      <c r="BR157" s="11">
        <f t="shared" si="245"/>
        <v>0.10887410173661917</v>
      </c>
      <c r="BS157" s="11">
        <f t="shared" si="246"/>
        <v>0.17706996765955643</v>
      </c>
      <c r="BT157" s="11">
        <f t="shared" si="247"/>
        <v>0.60379263746974876</v>
      </c>
      <c r="BU157" s="11">
        <f t="shared" si="248"/>
        <v>0.18178303624792239</v>
      </c>
      <c r="BV157" s="11">
        <f t="shared" si="249"/>
        <v>0.48475476332779305</v>
      </c>
      <c r="BW157" s="11">
        <f t="shared" si="250"/>
        <v>0.84832083582363782</v>
      </c>
      <c r="BX157" s="11">
        <f t="shared" si="251"/>
        <v>1.5754529808153275</v>
      </c>
      <c r="BY157" s="11">
        <f t="shared" si="252"/>
        <v>2.9691229253827323</v>
      </c>
      <c r="BZ157" s="180">
        <f t="shared" si="303"/>
        <v>6.0594345415974136</v>
      </c>
      <c r="CA157" s="11">
        <f t="shared" si="266"/>
        <v>0.55515810439625513</v>
      </c>
      <c r="CB157" s="11">
        <f t="shared" si="267"/>
        <v>0.57376759093979013</v>
      </c>
      <c r="CC157" s="11">
        <f t="shared" si="268"/>
        <v>0.51755080393986297</v>
      </c>
      <c r="CD157" s="11">
        <f t="shared" si="269"/>
        <v>0.45362056165564102</v>
      </c>
      <c r="CE157" s="11">
        <f t="shared" si="270"/>
        <v>0.30715059054366189</v>
      </c>
      <c r="CF157" s="71">
        <f t="shared" si="253"/>
        <v>0</v>
      </c>
      <c r="CG157" s="174">
        <f t="shared" si="271"/>
        <v>0.23420938172361572</v>
      </c>
      <c r="CH157" s="174">
        <f t="shared" si="272"/>
        <v>0.13621281732726329</v>
      </c>
      <c r="CI157" s="174">
        <f t="shared" si="273"/>
        <v>9.1043307813352348E-2</v>
      </c>
      <c r="CJ157" s="174">
        <f t="shared" si="274"/>
        <v>6.1683531247176931E-2</v>
      </c>
      <c r="CK157" s="174">
        <f t="shared" si="275"/>
        <v>3.9262281324440589E-2</v>
      </c>
      <c r="CL157" s="71">
        <f t="shared" si="276"/>
        <v>0</v>
      </c>
      <c r="CM157" s="11">
        <f t="shared" si="277"/>
        <v>1.9384063526487433E-2</v>
      </c>
      <c r="CN157" s="11">
        <f t="shared" si="278"/>
        <v>2.4088242779779542E-2</v>
      </c>
      <c r="CO157" s="11">
        <f t="shared" si="279"/>
        <v>2.40568154218989E-2</v>
      </c>
      <c r="CP157" s="11">
        <f t="shared" si="280"/>
        <v>2.6021852325172824E-2</v>
      </c>
      <c r="CQ157" s="11">
        <f t="shared" si="281"/>
        <v>7.1856172686890263E-2</v>
      </c>
      <c r="CR157" s="71">
        <f t="shared" si="282"/>
        <v>0</v>
      </c>
      <c r="CS157" s="11">
        <f t="shared" si="283"/>
        <v>2.4072476514752115</v>
      </c>
      <c r="CT157" s="11">
        <f t="shared" si="284"/>
        <v>1.8855853532990028</v>
      </c>
      <c r="CU157" s="92">
        <f t="shared" si="308"/>
        <v>7.7842685914421654</v>
      </c>
      <c r="CV157" s="93">
        <f t="shared" si="302"/>
        <v>0</v>
      </c>
      <c r="CW157" s="71">
        <f t="shared" si="305"/>
        <v>0</v>
      </c>
      <c r="CX157" s="66">
        <v>1990</v>
      </c>
      <c r="CY157" s="11">
        <f t="shared" si="287"/>
        <v>2.4072476514752115</v>
      </c>
      <c r="CZ157" s="11">
        <f t="shared" si="288"/>
        <v>4.2928330047742147</v>
      </c>
      <c r="DA157" s="11">
        <f t="shared" si="289"/>
        <v>12.07710159621638</v>
      </c>
      <c r="DB157" s="92">
        <f t="shared" si="290"/>
        <v>12.07710159621638</v>
      </c>
      <c r="DC157" s="93">
        <f t="shared" si="306"/>
        <v>0</v>
      </c>
      <c r="DD157" s="7">
        <f t="shared" si="291"/>
        <v>1.6116565173376116</v>
      </c>
      <c r="DE157" s="7">
        <f t="shared" si="292"/>
        <v>1.7609081575814856</v>
      </c>
      <c r="DF157" s="7">
        <f t="shared" si="293"/>
        <v>2.0046746424611519</v>
      </c>
      <c r="DG157" s="7">
        <f t="shared" si="294"/>
        <v>2.5389749896317451</v>
      </c>
      <c r="DH157" s="7">
        <f t="shared" si="295"/>
        <v>4.1608872892043838</v>
      </c>
      <c r="DI157" s="86">
        <f t="shared" si="296"/>
        <v>0</v>
      </c>
      <c r="DJ157" s="16">
        <v>1990</v>
      </c>
      <c r="DK157" s="87">
        <f t="shared" si="297"/>
        <v>2.0755923186098846</v>
      </c>
      <c r="DL157" s="87">
        <f t="shared" si="298"/>
        <v>1.2438597312117037</v>
      </c>
      <c r="DM157" s="87">
        <f t="shared" si="299"/>
        <v>0.59346944919314892</v>
      </c>
      <c r="DN157" s="87">
        <f t="shared" si="300"/>
        <v>0.93225839601622895</v>
      </c>
      <c r="DP157" s="7">
        <v>18.954143201930815</v>
      </c>
      <c r="DQ157" s="7">
        <v>18.538482166800755</v>
      </c>
      <c r="DR157" s="7">
        <v>17.623914578918942</v>
      </c>
      <c r="DS157" s="7">
        <v>17.240849225144377</v>
      </c>
      <c r="DT157" s="7">
        <v>27.642610827205115</v>
      </c>
      <c r="DU157" s="71">
        <f t="shared" si="216"/>
        <v>0</v>
      </c>
      <c r="DV157" s="66">
        <v>1990</v>
      </c>
      <c r="DW157" s="23">
        <f t="shared" si="217"/>
        <v>2.2891111311895251</v>
      </c>
      <c r="DX157" s="23">
        <f t="shared" si="218"/>
        <v>2.2389113256809829</v>
      </c>
      <c r="DY157" s="23">
        <f t="shared" si="219"/>
        <v>2.128458068926431</v>
      </c>
      <c r="DZ157" s="23">
        <f t="shared" si="220"/>
        <v>2.0821948769711711</v>
      </c>
      <c r="EA157" s="23">
        <f t="shared" si="221"/>
        <v>3.3384261934482709</v>
      </c>
      <c r="EB157" s="71">
        <f t="shared" si="222"/>
        <v>0</v>
      </c>
      <c r="EC157" s="23">
        <f t="shared" si="223"/>
        <v>-0.67745461385191352</v>
      </c>
      <c r="ED157" s="23">
        <f t="shared" si="224"/>
        <v>-0.47800316809949739</v>
      </c>
      <c r="EE157" s="23">
        <f t="shared" si="225"/>
        <v>-0.12378342646527907</v>
      </c>
      <c r="EF157" s="23">
        <f t="shared" si="226"/>
        <v>0.45678011266057394</v>
      </c>
      <c r="EG157" s="23">
        <f t="shared" si="227"/>
        <v>0.82246109575611293</v>
      </c>
      <c r="EH157" s="22">
        <f t="shared" si="215"/>
        <v>-3.1086244689504383E-15</v>
      </c>
      <c r="EI157" s="114">
        <f t="shared" si="228"/>
        <v>1.5684716754284633</v>
      </c>
      <c r="EJ157" s="23">
        <f t="shared" si="229"/>
        <v>0.92981858325960276</v>
      </c>
    </row>
    <row r="158" spans="1:140">
      <c r="A158" s="16">
        <v>1991</v>
      </c>
      <c r="B158" s="9">
        <v>2511567.711547079</v>
      </c>
      <c r="C158" s="9">
        <v>423492.83339827019</v>
      </c>
      <c r="D158" s="9">
        <v>211847.31574715755</v>
      </c>
      <c r="E158" s="9">
        <v>1201266.6354634038</v>
      </c>
      <c r="F158" s="9">
        <f t="shared" si="304"/>
        <v>993631.53599999996</v>
      </c>
      <c r="G158" s="9">
        <v>520756.26088392118</v>
      </c>
      <c r="H158" s="9">
        <v>117055.91493805684</v>
      </c>
      <c r="I158" s="9">
        <v>37148.75111626937</v>
      </c>
      <c r="J158" s="9">
        <v>20700657</v>
      </c>
      <c r="K158" s="9">
        <v>13319726.000000002</v>
      </c>
      <c r="L158" s="9">
        <f t="shared" si="255"/>
        <v>1554135.3478292269</v>
      </c>
      <c r="M158" s="40">
        <v>1378.769</v>
      </c>
      <c r="N158" s="40">
        <f t="shared" si="256"/>
        <v>1416.529167286699</v>
      </c>
      <c r="O158" s="27">
        <f t="shared" si="257"/>
        <v>188560.01328759154</v>
      </c>
      <c r="P158" s="27">
        <f t="shared" si="230"/>
        <v>12.132792266192705</v>
      </c>
      <c r="Q158" s="19">
        <v>1991</v>
      </c>
      <c r="R158" s="7">
        <f t="shared" si="231"/>
        <v>12.132792266192705</v>
      </c>
      <c r="S158" s="7">
        <f t="shared" si="232"/>
        <v>2.0457941668144648</v>
      </c>
      <c r="T158" s="7">
        <f t="shared" si="233"/>
        <v>1.0233845029515611</v>
      </c>
      <c r="U158" s="7">
        <f t="shared" si="234"/>
        <v>5.8030362778505227</v>
      </c>
      <c r="V158" s="7">
        <v>4.8</v>
      </c>
      <c r="W158" s="7">
        <v>7.3</v>
      </c>
      <c r="X158" s="7">
        <f t="shared" si="235"/>
        <v>2.5156508843362855</v>
      </c>
      <c r="Y158" s="7">
        <f t="shared" si="236"/>
        <v>0.5654695642657952</v>
      </c>
      <c r="Z158" s="7">
        <f t="shared" si="237"/>
        <v>0.17945686997407556</v>
      </c>
      <c r="AA158" s="71">
        <f t="shared" si="258"/>
        <v>0</v>
      </c>
      <c r="AB158" s="16">
        <v>1991</v>
      </c>
      <c r="AC158" s="9">
        <f t="shared" si="259"/>
        <v>131282.77835346377</v>
      </c>
      <c r="AD158" s="9">
        <f t="shared" si="259"/>
        <v>105873.20834956755</v>
      </c>
      <c r="AE158" s="9">
        <f t="shared" si="259"/>
        <v>93168.423347619435</v>
      </c>
      <c r="AF158" s="9">
        <f t="shared" si="259"/>
        <v>55054.068341775128</v>
      </c>
      <c r="AG158" s="9">
        <f t="shared" si="259"/>
        <v>38114.355005844314</v>
      </c>
      <c r="AH158" s="9">
        <f t="shared" si="260"/>
        <v>7774.7964879206811</v>
      </c>
      <c r="AI158" s="9">
        <f t="shared" si="260"/>
        <v>15019.974686473472</v>
      </c>
      <c r="AJ158" s="9">
        <f t="shared" si="260"/>
        <v>23133.726879589605</v>
      </c>
      <c r="AK158" s="9">
        <f t="shared" si="260"/>
        <v>37624.083276695186</v>
      </c>
      <c r="AL158" s="9">
        <f t="shared" si="260"/>
        <v>128294.73441647862</v>
      </c>
      <c r="AM158" s="27">
        <f t="shared" si="261"/>
        <v>36037.999063902113</v>
      </c>
      <c r="AN158" s="27">
        <f t="shared" si="261"/>
        <v>96101.33083707231</v>
      </c>
      <c r="AO158" s="27">
        <f t="shared" si="261"/>
        <v>168177.32896487653</v>
      </c>
      <c r="AP158" s="27">
        <f t="shared" si="261"/>
        <v>312329.32522048499</v>
      </c>
      <c r="AQ158" s="27">
        <f t="shared" si="261"/>
        <v>588620.65137706778</v>
      </c>
      <c r="AR158" s="19">
        <v>1991</v>
      </c>
      <c r="AS158" s="27">
        <f t="shared" si="214"/>
        <v>120096.51706073187</v>
      </c>
      <c r="AT158" s="27">
        <f t="shared" si="214"/>
        <v>124122.27927237721</v>
      </c>
      <c r="AU158" s="27">
        <f t="shared" si="214"/>
        <v>111960.98636217356</v>
      </c>
      <c r="AV158" s="27">
        <f t="shared" si="214"/>
        <v>98131.053281157787</v>
      </c>
      <c r="AW158" s="27">
        <f t="shared" si="214"/>
        <v>66445.424907480803</v>
      </c>
      <c r="AX158" s="157">
        <f t="shared" si="262"/>
        <v>520756.26088392129</v>
      </c>
      <c r="AY158" s="27">
        <f t="shared" si="263"/>
        <v>48746.517926123619</v>
      </c>
      <c r="AZ158" s="27">
        <f t="shared" si="263"/>
        <v>28350.275692400792</v>
      </c>
      <c r="BA158" s="27">
        <f t="shared" si="263"/>
        <v>18949.045523780038</v>
      </c>
      <c r="BB158" s="27">
        <f t="shared" si="263"/>
        <v>12838.330128190293</v>
      </c>
      <c r="BC158" s="27">
        <f t="shared" si="263"/>
        <v>8171.745667562087</v>
      </c>
      <c r="BD158" s="27">
        <f t="shared" si="264"/>
        <v>4353.462143315608</v>
      </c>
      <c r="BE158" s="27">
        <f t="shared" si="264"/>
        <v>5409.9726250623071</v>
      </c>
      <c r="BF158" s="27">
        <f t="shared" si="264"/>
        <v>5402.9143623502168</v>
      </c>
      <c r="BG158" s="27">
        <f t="shared" si="264"/>
        <v>5844.2415256114964</v>
      </c>
      <c r="BH158" s="27">
        <f t="shared" si="264"/>
        <v>16138.160459929737</v>
      </c>
      <c r="BI158" s="4"/>
      <c r="BJ158" s="7">
        <f t="shared" si="238"/>
        <v>0.63419619171248409</v>
      </c>
      <c r="BK158" s="7">
        <f t="shared" si="239"/>
        <v>0.5114485417036162</v>
      </c>
      <c r="BL158" s="7">
        <f t="shared" si="240"/>
        <v>0.45007471669918225</v>
      </c>
      <c r="BM158" s="7">
        <f t="shared" si="241"/>
        <v>0.26595324168588041</v>
      </c>
      <c r="BN158" s="7">
        <f t="shared" si="242"/>
        <v>0.18412147501330181</v>
      </c>
      <c r="BO158" s="71">
        <f t="shared" si="265"/>
        <v>0</v>
      </c>
      <c r="BP158" s="7">
        <f t="shared" si="243"/>
        <v>3.7558211258322288E-2</v>
      </c>
      <c r="BQ158" s="7">
        <f t="shared" si="244"/>
        <v>7.2557961259265683E-2</v>
      </c>
      <c r="BR158" s="7">
        <f t="shared" si="245"/>
        <v>0.11175358772231048</v>
      </c>
      <c r="BS158" s="7">
        <f t="shared" si="246"/>
        <v>0.18175308772419729</v>
      </c>
      <c r="BT158" s="7">
        <f t="shared" si="247"/>
        <v>0.61976165498746538</v>
      </c>
      <c r="BU158" s="7">
        <f t="shared" si="248"/>
        <v>0.17409108833551568</v>
      </c>
      <c r="BV158" s="7">
        <f t="shared" si="249"/>
        <v>0.46424290222804188</v>
      </c>
      <c r="BW158" s="7">
        <f t="shared" si="250"/>
        <v>0.81242507889907323</v>
      </c>
      <c r="BX158" s="7">
        <f t="shared" si="251"/>
        <v>1.5087894322411362</v>
      </c>
      <c r="BY158" s="7">
        <f t="shared" si="252"/>
        <v>2.8434877761467559</v>
      </c>
      <c r="BZ158" s="180">
        <f t="shared" si="303"/>
        <v>5.8030362778505236</v>
      </c>
      <c r="CA158" s="7">
        <f t="shared" si="266"/>
        <v>0.58015799721106376</v>
      </c>
      <c r="CB158" s="7">
        <f t="shared" si="267"/>
        <v>0.59960550659033296</v>
      </c>
      <c r="CC158" s="7">
        <f t="shared" si="268"/>
        <v>0.54085716391597405</v>
      </c>
      <c r="CD158" s="7">
        <f t="shared" si="269"/>
        <v>0.47404801345753317</v>
      </c>
      <c r="CE158" s="7">
        <f t="shared" si="270"/>
        <v>0.32098220316138182</v>
      </c>
      <c r="CF158" s="71">
        <f t="shared" si="253"/>
        <v>0</v>
      </c>
      <c r="CG158" s="174">
        <f t="shared" si="271"/>
        <v>0.2354829507397935</v>
      </c>
      <c r="CH158" s="174">
        <f t="shared" si="272"/>
        <v>0.13695350680126139</v>
      </c>
      <c r="CI158" s="174">
        <f t="shared" si="273"/>
        <v>9.1538377375075766E-2</v>
      </c>
      <c r="CJ158" s="174">
        <f t="shared" si="274"/>
        <v>6.2018950066127343E-2</v>
      </c>
      <c r="CK158" s="174">
        <f t="shared" si="275"/>
        <v>3.9475779283537168E-2</v>
      </c>
      <c r="CL158" s="71">
        <f t="shared" si="276"/>
        <v>0</v>
      </c>
      <c r="CM158" s="7">
        <f t="shared" si="277"/>
        <v>2.1030550592261919E-2</v>
      </c>
      <c r="CN158" s="7">
        <f t="shared" si="278"/>
        <v>2.6134303974324619E-2</v>
      </c>
      <c r="CO158" s="7">
        <f t="shared" si="279"/>
        <v>2.6100207169029548E-2</v>
      </c>
      <c r="CP158" s="7">
        <f t="shared" si="280"/>
        <v>2.8232154784321565E-2</v>
      </c>
      <c r="CQ158" s="7">
        <f t="shared" si="281"/>
        <v>7.7959653454137898E-2</v>
      </c>
      <c r="CR158" s="71">
        <f t="shared" si="282"/>
        <v>0</v>
      </c>
      <c r="CS158" s="7">
        <f t="shared" si="283"/>
        <v>2.5156508843362859</v>
      </c>
      <c r="CT158" s="7">
        <f t="shared" si="284"/>
        <v>2.0457941668144648</v>
      </c>
      <c r="CU158" s="92">
        <f t="shared" si="308"/>
        <v>7.5713472150419561</v>
      </c>
      <c r="CV158" s="93">
        <f t="shared" si="302"/>
        <v>0</v>
      </c>
      <c r="CW158" s="71">
        <f t="shared" si="305"/>
        <v>0</v>
      </c>
      <c r="CX158" s="16">
        <v>1991</v>
      </c>
      <c r="CY158" s="7">
        <f t="shared" si="287"/>
        <v>2.5156508843362859</v>
      </c>
      <c r="CZ158" s="7">
        <f t="shared" si="288"/>
        <v>4.5614450511507503</v>
      </c>
      <c r="DA158" s="7">
        <f t="shared" si="289"/>
        <v>12.132792266192705</v>
      </c>
      <c r="DB158" s="92">
        <f t="shared" si="290"/>
        <v>12.132792266192705</v>
      </c>
      <c r="DC158" s="93">
        <f t="shared" si="306"/>
        <v>0</v>
      </c>
      <c r="DD158" s="7">
        <f t="shared" si="291"/>
        <v>1.6825169898494412</v>
      </c>
      <c r="DE158" s="7">
        <f t="shared" si="292"/>
        <v>1.8109427225568426</v>
      </c>
      <c r="DF158" s="7">
        <f t="shared" si="293"/>
        <v>2.0327491317806454</v>
      </c>
      <c r="DG158" s="7">
        <f t="shared" si="294"/>
        <v>2.5207948799591957</v>
      </c>
      <c r="DH158" s="7">
        <f t="shared" si="295"/>
        <v>4.0857885420465792</v>
      </c>
      <c r="DI158" s="71">
        <f t="shared" si="296"/>
        <v>0</v>
      </c>
      <c r="DJ158" s="16">
        <v>1991</v>
      </c>
      <c r="DK158" s="23">
        <f t="shared" si="297"/>
        <v>2.0099816933472328</v>
      </c>
      <c r="DL158" s="23">
        <f t="shared" si="298"/>
        <v>1.2081596465558095</v>
      </c>
      <c r="DM158" s="23">
        <f t="shared" si="299"/>
        <v>0.59346944919314903</v>
      </c>
      <c r="DN158" s="23">
        <f t="shared" si="300"/>
        <v>0.93225839601622884</v>
      </c>
      <c r="DP158" s="7">
        <v>17.3728256812918</v>
      </c>
      <c r="DQ158" s="7">
        <v>16.991842661965229</v>
      </c>
      <c r="DR158" s="7">
        <v>16.271081224376708</v>
      </c>
      <c r="DS158" s="7">
        <v>16.601503835189948</v>
      </c>
      <c r="DT158" s="7">
        <v>32.762746597176317</v>
      </c>
      <c r="DU158" s="71">
        <f t="shared" si="216"/>
        <v>0</v>
      </c>
      <c r="DV158" s="16">
        <v>1991</v>
      </c>
      <c r="DW158" s="23">
        <f t="shared" si="217"/>
        <v>2.1078088506789117</v>
      </c>
      <c r="DX158" s="23">
        <f t="shared" si="218"/>
        <v>2.0615849723745501</v>
      </c>
      <c r="DY158" s="23">
        <f t="shared" si="219"/>
        <v>1.9741364844171105</v>
      </c>
      <c r="DZ158" s="23">
        <f t="shared" si="220"/>
        <v>2.0142259733876116</v>
      </c>
      <c r="EA158" s="23">
        <f t="shared" si="221"/>
        <v>3.9750359853345221</v>
      </c>
      <c r="EB158" s="71">
        <f t="shared" si="222"/>
        <v>0</v>
      </c>
      <c r="EC158" s="23">
        <f t="shared" si="223"/>
        <v>-0.42529186082947046</v>
      </c>
      <c r="ED158" s="23">
        <f t="shared" si="224"/>
        <v>-0.25064224981770744</v>
      </c>
      <c r="EE158" s="23">
        <f t="shared" si="225"/>
        <v>5.8612647363534887E-2</v>
      </c>
      <c r="EF158" s="23">
        <f t="shared" si="226"/>
        <v>0.50656890657158415</v>
      </c>
      <c r="EG158" s="23">
        <f t="shared" si="227"/>
        <v>0.11075255671205708</v>
      </c>
      <c r="EH158" s="22">
        <f t="shared" si="215"/>
        <v>-1.7763568394002505E-15</v>
      </c>
      <c r="EI158" s="23">
        <f t="shared" si="228"/>
        <v>2.0135568217859077</v>
      </c>
      <c r="EJ158" s="23">
        <f t="shared" si="229"/>
        <v>0.93658231095350697</v>
      </c>
    </row>
    <row r="159" spans="1:140">
      <c r="A159" s="16">
        <v>1992</v>
      </c>
      <c r="B159" s="9">
        <v>2836987.9506292427</v>
      </c>
      <c r="C159" s="9">
        <v>506134.17850985797</v>
      </c>
      <c r="D159" s="9">
        <v>239156.36377681635</v>
      </c>
      <c r="E159" s="9">
        <v>1302538.3481543476</v>
      </c>
      <c r="F159" s="9">
        <f t="shared" si="304"/>
        <v>1092373.7179999999</v>
      </c>
      <c r="G159" s="9">
        <v>612080.57019269385</v>
      </c>
      <c r="H159" s="9">
        <v>121954.53742733756</v>
      </c>
      <c r="I159" s="9">
        <v>55123.952568189365</v>
      </c>
      <c r="J159" s="9">
        <v>23241994</v>
      </c>
      <c r="K159" s="9">
        <v>13544964</v>
      </c>
      <c r="L159" s="9">
        <f t="shared" si="255"/>
        <v>1715914.0474644303</v>
      </c>
      <c r="M159" s="40">
        <v>1526.348</v>
      </c>
      <c r="N159" s="40">
        <f t="shared" si="256"/>
        <v>1568.1498941662587</v>
      </c>
      <c r="O159" s="27">
        <f t="shared" si="257"/>
        <v>209449.64863909883</v>
      </c>
      <c r="P159" s="27">
        <f t="shared" si="230"/>
        <v>12.206301880248496</v>
      </c>
      <c r="Q159" s="19">
        <v>1992</v>
      </c>
      <c r="R159" s="7">
        <f t="shared" si="231"/>
        <v>12.206301880248496</v>
      </c>
      <c r="S159" s="7">
        <f t="shared" si="232"/>
        <v>2.1776710660447547</v>
      </c>
      <c r="T159" s="7">
        <f t="shared" si="233"/>
        <v>1.0289838461227396</v>
      </c>
      <c r="U159" s="7">
        <f t="shared" si="234"/>
        <v>5.6042452646461731</v>
      </c>
      <c r="V159" s="7">
        <v>4.7</v>
      </c>
      <c r="W159" s="7">
        <v>6.6</v>
      </c>
      <c r="X159" s="7">
        <f t="shared" si="235"/>
        <v>2.6335114370681527</v>
      </c>
      <c r="Y159" s="7">
        <f t="shared" si="236"/>
        <v>0.52471632781308508</v>
      </c>
      <c r="Z159" s="7">
        <f t="shared" si="237"/>
        <v>0.23717393855359123</v>
      </c>
      <c r="AA159" s="71">
        <f t="shared" si="258"/>
        <v>0</v>
      </c>
      <c r="AB159" s="16">
        <v>1992</v>
      </c>
      <c r="AC159" s="9">
        <f t="shared" si="259"/>
        <v>156901.59533805598</v>
      </c>
      <c r="AD159" s="9">
        <f t="shared" si="259"/>
        <v>126533.54462746449</v>
      </c>
      <c r="AE159" s="9">
        <f t="shared" si="259"/>
        <v>111349.51927216875</v>
      </c>
      <c r="AF159" s="9">
        <f t="shared" si="259"/>
        <v>65797.443206281532</v>
      </c>
      <c r="AG159" s="9">
        <f t="shared" si="259"/>
        <v>45552.076065887217</v>
      </c>
      <c r="AH159" s="9">
        <f t="shared" si="260"/>
        <v>8777.0385506091588</v>
      </c>
      <c r="AI159" s="9">
        <f t="shared" si="260"/>
        <v>16956.18619177628</v>
      </c>
      <c r="AJ159" s="9">
        <f t="shared" si="260"/>
        <v>26115.874924428346</v>
      </c>
      <c r="AK159" s="9">
        <f t="shared" si="260"/>
        <v>42474.170206762588</v>
      </c>
      <c r="AL159" s="9">
        <f t="shared" si="260"/>
        <v>144833.09390323999</v>
      </c>
      <c r="AM159" s="27">
        <f t="shared" si="261"/>
        <v>39076.150444630424</v>
      </c>
      <c r="AN159" s="27">
        <f t="shared" si="261"/>
        <v>104203.06785234781</v>
      </c>
      <c r="AO159" s="27">
        <f t="shared" si="261"/>
        <v>182355.36874160869</v>
      </c>
      <c r="AP159" s="27">
        <f t="shared" si="261"/>
        <v>338659.97052013042</v>
      </c>
      <c r="AQ159" s="27">
        <f t="shared" si="261"/>
        <v>638243.7905956303</v>
      </c>
      <c r="AR159" s="19">
        <v>1992</v>
      </c>
      <c r="AS159" s="27">
        <f t="shared" si="214"/>
        <v>141157.6780966917</v>
      </c>
      <c r="AT159" s="27">
        <f t="shared" si="214"/>
        <v>145889.43269102261</v>
      </c>
      <c r="AU159" s="27">
        <f t="shared" si="214"/>
        <v>131595.43056779695</v>
      </c>
      <c r="AV159" s="27">
        <f t="shared" si="214"/>
        <v>115340.16114177689</v>
      </c>
      <c r="AW159" s="27">
        <f t="shared" si="214"/>
        <v>78097.867695405745</v>
      </c>
      <c r="AX159" s="157">
        <f t="shared" si="262"/>
        <v>612080.57019269385</v>
      </c>
      <c r="AY159" s="27">
        <f t="shared" si="263"/>
        <v>50786.489926798648</v>
      </c>
      <c r="AZ159" s="27">
        <f t="shared" si="263"/>
        <v>29536.694150259962</v>
      </c>
      <c r="BA159" s="27">
        <f t="shared" si="263"/>
        <v>19742.035955765587</v>
      </c>
      <c r="BB159" s="27">
        <f t="shared" si="263"/>
        <v>13375.595867593922</v>
      </c>
      <c r="BC159" s="27">
        <f t="shared" si="263"/>
        <v>8513.7215269194294</v>
      </c>
      <c r="BD159" s="27">
        <f t="shared" si="264"/>
        <v>6459.9760014661124</v>
      </c>
      <c r="BE159" s="27">
        <f t="shared" si="264"/>
        <v>8027.7012125054162</v>
      </c>
      <c r="BF159" s="27">
        <f t="shared" si="264"/>
        <v>8017.2276615174605</v>
      </c>
      <c r="BG159" s="27">
        <f t="shared" si="264"/>
        <v>8672.10021802755</v>
      </c>
      <c r="BH159" s="27">
        <f t="shared" si="264"/>
        <v>23946.947474672823</v>
      </c>
      <c r="BI159" s="4"/>
      <c r="BJ159" s="7">
        <f t="shared" si="238"/>
        <v>0.67507803047387405</v>
      </c>
      <c r="BK159" s="7">
        <f t="shared" si="239"/>
        <v>0.54441776651118867</v>
      </c>
      <c r="BL159" s="7">
        <f t="shared" si="240"/>
        <v>0.47908763452984604</v>
      </c>
      <c r="BM159" s="7">
        <f t="shared" si="241"/>
        <v>0.28309723858581809</v>
      </c>
      <c r="BN159" s="7">
        <f t="shared" si="242"/>
        <v>0.19599039594402792</v>
      </c>
      <c r="BO159" s="71">
        <f t="shared" si="265"/>
        <v>0</v>
      </c>
      <c r="BP159" s="7">
        <f t="shared" si="243"/>
        <v>3.7763707152704537E-2</v>
      </c>
      <c r="BQ159" s="7">
        <f t="shared" si="244"/>
        <v>7.2954954690102242E-2</v>
      </c>
      <c r="BR159" s="7">
        <f t="shared" si="245"/>
        <v>0.11236503599660316</v>
      </c>
      <c r="BS159" s="7">
        <f t="shared" si="246"/>
        <v>0.18274753107139857</v>
      </c>
      <c r="BT159" s="7">
        <f t="shared" si="247"/>
        <v>0.62315261721193105</v>
      </c>
      <c r="BU159" s="7">
        <f t="shared" si="248"/>
        <v>0.16812735793938519</v>
      </c>
      <c r="BV159" s="7">
        <f t="shared" si="249"/>
        <v>0.44833962117169385</v>
      </c>
      <c r="BW159" s="7">
        <f t="shared" si="250"/>
        <v>0.78459433705046433</v>
      </c>
      <c r="BX159" s="7">
        <f t="shared" si="251"/>
        <v>1.4571037688080051</v>
      </c>
      <c r="BY159" s="7">
        <f t="shared" si="252"/>
        <v>2.7460801796766248</v>
      </c>
      <c r="BZ159" s="180">
        <f t="shared" si="303"/>
        <v>5.6042452646461731</v>
      </c>
      <c r="CA159" s="7">
        <f t="shared" si="266"/>
        <v>0.60733893183472853</v>
      </c>
      <c r="CB159" s="7">
        <f t="shared" si="267"/>
        <v>0.62769757487684841</v>
      </c>
      <c r="CC159" s="7">
        <f t="shared" si="268"/>
        <v>0.56619681843045377</v>
      </c>
      <c r="CD159" s="7">
        <f t="shared" si="269"/>
        <v>0.49625759795728752</v>
      </c>
      <c r="CE159" s="7">
        <f t="shared" si="270"/>
        <v>0.33602051396883481</v>
      </c>
      <c r="CF159" s="71">
        <f t="shared" si="253"/>
        <v>0</v>
      </c>
      <c r="CG159" s="174">
        <f t="shared" si="271"/>
        <v>0.21851175904614145</v>
      </c>
      <c r="CH159" s="174">
        <f t="shared" si="272"/>
        <v>0.12708330511684995</v>
      </c>
      <c r="CI159" s="174">
        <f t="shared" si="273"/>
        <v>8.4941231616209811E-2</v>
      </c>
      <c r="CJ159" s="174">
        <f t="shared" si="274"/>
        <v>5.7549261339599013E-2</v>
      </c>
      <c r="CK159" s="174">
        <f t="shared" si="275"/>
        <v>3.6630770694284789E-2</v>
      </c>
      <c r="CL159" s="71">
        <f t="shared" si="276"/>
        <v>0</v>
      </c>
      <c r="CM159" s="7">
        <f t="shared" si="277"/>
        <v>2.7794413859095361E-2</v>
      </c>
      <c r="CN159" s="7">
        <f t="shared" si="278"/>
        <v>3.4539640671559492E-2</v>
      </c>
      <c r="CO159" s="7">
        <f t="shared" si="279"/>
        <v>3.449457762323431E-2</v>
      </c>
      <c r="CP159" s="7">
        <f t="shared" si="280"/>
        <v>3.7312204013250971E-2</v>
      </c>
      <c r="CQ159" s="7">
        <f t="shared" si="281"/>
        <v>0.10303310238645111</v>
      </c>
      <c r="CR159" s="71">
        <f t="shared" si="282"/>
        <v>0</v>
      </c>
      <c r="CS159" s="7">
        <f t="shared" si="283"/>
        <v>2.6335114370681527</v>
      </c>
      <c r="CT159" s="7">
        <f t="shared" si="284"/>
        <v>2.1776710660447547</v>
      </c>
      <c r="CU159" s="92">
        <f t="shared" si="308"/>
        <v>7.3951193771355896</v>
      </c>
      <c r="CV159" s="93">
        <f t="shared" si="302"/>
        <v>0</v>
      </c>
      <c r="CW159" s="71">
        <f t="shared" si="305"/>
        <v>0</v>
      </c>
      <c r="CX159" s="16">
        <v>1992</v>
      </c>
      <c r="CY159" s="7">
        <f t="shared" si="287"/>
        <v>2.6335114370681527</v>
      </c>
      <c r="CZ159" s="7">
        <f t="shared" si="288"/>
        <v>4.8111825031129074</v>
      </c>
      <c r="DA159" s="7">
        <f t="shared" si="289"/>
        <v>12.206301880248496</v>
      </c>
      <c r="DB159" s="92">
        <f t="shared" si="290"/>
        <v>12.206301880248496</v>
      </c>
      <c r="DC159" s="93">
        <f t="shared" si="306"/>
        <v>0</v>
      </c>
      <c r="DD159" s="7">
        <f t="shared" si="291"/>
        <v>1.7346142003059291</v>
      </c>
      <c r="DE159" s="7">
        <f t="shared" si="292"/>
        <v>1.8550328630382427</v>
      </c>
      <c r="DF159" s="7">
        <f t="shared" si="293"/>
        <v>2.0616796352468114</v>
      </c>
      <c r="DG159" s="7">
        <f t="shared" si="294"/>
        <v>2.5140676017753592</v>
      </c>
      <c r="DH159" s="7">
        <f t="shared" si="295"/>
        <v>4.0409075798821545</v>
      </c>
      <c r="DI159" s="71">
        <f t="shared" si="296"/>
        <v>0</v>
      </c>
      <c r="DJ159" s="16">
        <v>1992</v>
      </c>
      <c r="DK159" s="23">
        <f t="shared" si="297"/>
        <v>1.9600075156188863</v>
      </c>
      <c r="DL159" s="23">
        <f t="shared" si="298"/>
        <v>1.1885522641767827</v>
      </c>
      <c r="DM159" s="23">
        <f t="shared" si="299"/>
        <v>0.59346944919314903</v>
      </c>
      <c r="DN159" s="23">
        <f t="shared" si="300"/>
        <v>0.93225839601622884</v>
      </c>
      <c r="DP159" s="7">
        <v>17.482848163993278</v>
      </c>
      <c r="DQ159" s="7">
        <v>17.099452370923252</v>
      </c>
      <c r="DR159" s="7">
        <v>16.365206586554418</v>
      </c>
      <c r="DS159" s="7">
        <v>16.645987227164319</v>
      </c>
      <c r="DT159" s="7">
        <v>32.406505651364732</v>
      </c>
      <c r="DU159" s="71">
        <f t="shared" si="216"/>
        <v>0</v>
      </c>
      <c r="DV159" s="16">
        <v>1992</v>
      </c>
      <c r="DW159" s="23">
        <f t="shared" si="217"/>
        <v>2.1340092241625013</v>
      </c>
      <c r="DX159" s="23">
        <f t="shared" si="218"/>
        <v>2.0872107762642012</v>
      </c>
      <c r="DY159" s="23">
        <f t="shared" si="219"/>
        <v>1.9975865192811426</v>
      </c>
      <c r="DZ159" s="23">
        <f t="shared" si="220"/>
        <v>2.0318594518952828</v>
      </c>
      <c r="EA159" s="23">
        <f t="shared" si="221"/>
        <v>3.9556359086453683</v>
      </c>
      <c r="EB159" s="71">
        <f t="shared" si="222"/>
        <v>0</v>
      </c>
      <c r="EC159" s="23">
        <f t="shared" si="223"/>
        <v>-0.39939502385657222</v>
      </c>
      <c r="ED159" s="23">
        <f t="shared" si="224"/>
        <v>-0.23217791322595849</v>
      </c>
      <c r="EE159" s="23">
        <f t="shared" si="225"/>
        <v>6.4093115965668801E-2</v>
      </c>
      <c r="EF159" s="23">
        <f t="shared" si="226"/>
        <v>0.48220814988007632</v>
      </c>
      <c r="EG159" s="23">
        <f t="shared" si="227"/>
        <v>8.5271671236786251E-2</v>
      </c>
      <c r="EH159" s="22">
        <f t="shared" si="215"/>
        <v>6.6613381477509392E-16</v>
      </c>
      <c r="EI159" s="23">
        <f t="shared" si="228"/>
        <v>1.9802075506941523</v>
      </c>
      <c r="EJ159" s="23">
        <f t="shared" si="229"/>
        <v>0.93607211096526632</v>
      </c>
    </row>
    <row r="160" spans="1:140">
      <c r="A160" s="16">
        <v>1993</v>
      </c>
      <c r="B160" s="9">
        <v>3132320.2204803359</v>
      </c>
      <c r="C160" s="9">
        <v>572474.38246441353</v>
      </c>
      <c r="D160" s="9">
        <v>264919.47351370828</v>
      </c>
      <c r="E160" s="9">
        <v>1424961.1929080833</v>
      </c>
      <c r="F160" s="9">
        <f t="shared" si="304"/>
        <v>1193698.128</v>
      </c>
      <c r="G160" s="9">
        <v>670479.89335288957</v>
      </c>
      <c r="H160" s="9">
        <v>129020.9582178407</v>
      </c>
      <c r="I160" s="9">
        <v>70464.320023400549</v>
      </c>
      <c r="J160" s="9">
        <v>24868711</v>
      </c>
      <c r="K160" s="9">
        <v>13771187</v>
      </c>
      <c r="L160" s="9">
        <f t="shared" si="255"/>
        <v>1805850.9408085155</v>
      </c>
      <c r="M160" s="40">
        <v>1610.05</v>
      </c>
      <c r="N160" s="40">
        <v>1654.1442299543648</v>
      </c>
      <c r="O160" s="27">
        <f t="shared" si="257"/>
        <v>227454.62831056872</v>
      </c>
      <c r="P160" s="27">
        <f t="shared" si="230"/>
        <v>12.595426520016803</v>
      </c>
      <c r="Q160" s="19">
        <v>1993</v>
      </c>
      <c r="R160" s="7">
        <f t="shared" si="231"/>
        <v>12.595426520016803</v>
      </c>
      <c r="S160" s="7">
        <f t="shared" si="232"/>
        <v>2.3019865503459891</v>
      </c>
      <c r="T160" s="7">
        <f t="shared" si="233"/>
        <v>1.0652722351138677</v>
      </c>
      <c r="U160" s="7">
        <f t="shared" si="234"/>
        <v>5.7299358736690582</v>
      </c>
      <c r="V160" s="7">
        <v>4.8</v>
      </c>
      <c r="W160" s="7">
        <v>6.6</v>
      </c>
      <c r="X160" s="7">
        <f t="shared" si="235"/>
        <v>2.6960781897899313</v>
      </c>
      <c r="Y160" s="7">
        <f t="shared" si="236"/>
        <v>0.51880838624020642</v>
      </c>
      <c r="Z160" s="7">
        <f t="shared" si="237"/>
        <v>0.28334528485774979</v>
      </c>
      <c r="AA160" s="71">
        <f t="shared" si="258"/>
        <v>0</v>
      </c>
      <c r="AB160" s="16">
        <v>1993</v>
      </c>
      <c r="AC160" s="9">
        <f t="shared" si="259"/>
        <v>177467.0585639682</v>
      </c>
      <c r="AD160" s="9">
        <f t="shared" si="259"/>
        <v>143118.59561610338</v>
      </c>
      <c r="AE160" s="9">
        <f t="shared" si="259"/>
        <v>125944.36414217098</v>
      </c>
      <c r="AF160" s="9">
        <f t="shared" si="259"/>
        <v>74421.669720373757</v>
      </c>
      <c r="AG160" s="9">
        <f t="shared" si="259"/>
        <v>51522.694421797212</v>
      </c>
      <c r="AH160" s="9">
        <f t="shared" si="260"/>
        <v>9722.5446779530921</v>
      </c>
      <c r="AI160" s="9">
        <f t="shared" si="260"/>
        <v>18782.790672121919</v>
      </c>
      <c r="AJ160" s="9">
        <f t="shared" si="260"/>
        <v>28929.206507696945</v>
      </c>
      <c r="AK160" s="9">
        <f t="shared" si="260"/>
        <v>47049.698496034594</v>
      </c>
      <c r="AL160" s="9">
        <f t="shared" si="260"/>
        <v>160435.23315990175</v>
      </c>
      <c r="AM160" s="27">
        <f t="shared" si="261"/>
        <v>42748.835787242497</v>
      </c>
      <c r="AN160" s="27">
        <f t="shared" si="261"/>
        <v>113996.89543264666</v>
      </c>
      <c r="AO160" s="27">
        <f t="shared" si="261"/>
        <v>199494.56700713167</v>
      </c>
      <c r="AP160" s="27">
        <f t="shared" si="261"/>
        <v>370489.91015610169</v>
      </c>
      <c r="AQ160" s="27">
        <f t="shared" si="261"/>
        <v>698230.98452496086</v>
      </c>
      <c r="AR160" s="19">
        <v>1993</v>
      </c>
      <c r="AS160" s="27">
        <f t="shared" si="214"/>
        <v>154625.69727775536</v>
      </c>
      <c r="AT160" s="27">
        <f t="shared" si="214"/>
        <v>159808.91411272244</v>
      </c>
      <c r="AU160" s="27">
        <f t="shared" si="214"/>
        <v>144151.10452705118</v>
      </c>
      <c r="AV160" s="27">
        <f t="shared" si="214"/>
        <v>126344.90083110756</v>
      </c>
      <c r="AW160" s="27">
        <f t="shared" si="214"/>
        <v>85549.276604253115</v>
      </c>
      <c r="AX160" s="157">
        <f t="shared" si="262"/>
        <v>670479.89335288957</v>
      </c>
      <c r="AY160" s="27">
        <f t="shared" si="263"/>
        <v>53729.215272374538</v>
      </c>
      <c r="AZ160" s="27">
        <f t="shared" si="263"/>
        <v>31248.141006023627</v>
      </c>
      <c r="BA160" s="27">
        <f t="shared" si="263"/>
        <v>20885.950206662583</v>
      </c>
      <c r="BB160" s="27">
        <f t="shared" si="263"/>
        <v>14150.619009151478</v>
      </c>
      <c r="BC160" s="27">
        <f t="shared" si="263"/>
        <v>9007.032723628472</v>
      </c>
      <c r="BD160" s="27">
        <f t="shared" si="264"/>
        <v>8257.7136635423121</v>
      </c>
      <c r="BE160" s="27">
        <f t="shared" si="264"/>
        <v>10261.718925007821</v>
      </c>
      <c r="BF160" s="27">
        <f t="shared" si="264"/>
        <v>10248.330704203376</v>
      </c>
      <c r="BG160" s="27">
        <f t="shared" si="264"/>
        <v>11085.446826081374</v>
      </c>
      <c r="BH160" s="27">
        <f t="shared" si="264"/>
        <v>30611.109904565663</v>
      </c>
      <c r="BI160" s="4"/>
      <c r="BJ160" s="7">
        <f t="shared" si="238"/>
        <v>0.71361583060725664</v>
      </c>
      <c r="BK160" s="7">
        <f t="shared" si="239"/>
        <v>0.57549663758649727</v>
      </c>
      <c r="BL160" s="7">
        <f t="shared" si="240"/>
        <v>0.50643704107611764</v>
      </c>
      <c r="BM160" s="7">
        <f t="shared" si="241"/>
        <v>0.29925825154497859</v>
      </c>
      <c r="BN160" s="7">
        <f t="shared" si="242"/>
        <v>0.207178789531139</v>
      </c>
      <c r="BO160" s="71">
        <f t="shared" si="265"/>
        <v>0</v>
      </c>
      <c r="BP160" s="7">
        <f t="shared" si="243"/>
        <v>3.9095491028678937E-2</v>
      </c>
      <c r="BQ160" s="7">
        <f t="shared" si="244"/>
        <v>7.5527801469573233E-2</v>
      </c>
      <c r="BR160" s="7">
        <f t="shared" si="245"/>
        <v>0.11632772807443437</v>
      </c>
      <c r="BS160" s="7">
        <f t="shared" si="246"/>
        <v>0.18919234895622292</v>
      </c>
      <c r="BT160" s="7">
        <f t="shared" si="247"/>
        <v>0.6451288655849583</v>
      </c>
      <c r="BU160" s="7">
        <f t="shared" si="248"/>
        <v>0.17189807621007175</v>
      </c>
      <c r="BV160" s="7">
        <f t="shared" si="249"/>
        <v>0.45839486989352468</v>
      </c>
      <c r="BW160" s="7">
        <f t="shared" si="250"/>
        <v>0.80219102231366834</v>
      </c>
      <c r="BX160" s="7">
        <f t="shared" si="251"/>
        <v>1.4897833271539553</v>
      </c>
      <c r="BY160" s="7">
        <f t="shared" si="252"/>
        <v>2.8076685780978385</v>
      </c>
      <c r="BZ160" s="180">
        <f t="shared" si="303"/>
        <v>5.7299358736690582</v>
      </c>
      <c r="CA160" s="7">
        <f t="shared" si="266"/>
        <v>0.62176804128591689</v>
      </c>
      <c r="CB160" s="7">
        <f t="shared" si="267"/>
        <v>0.64261036333054189</v>
      </c>
      <c r="CC160" s="7">
        <f t="shared" si="268"/>
        <v>0.57964847686336129</v>
      </c>
      <c r="CD160" s="7">
        <f t="shared" si="269"/>
        <v>0.5080476460203649</v>
      </c>
      <c r="CE160" s="7">
        <f t="shared" si="270"/>
        <v>0.34400366228974677</v>
      </c>
      <c r="CF160" s="71">
        <f t="shared" si="253"/>
        <v>0</v>
      </c>
      <c r="CG160" s="174">
        <f t="shared" si="271"/>
        <v>0.21605146833856623</v>
      </c>
      <c r="CH160" s="174">
        <f t="shared" si="272"/>
        <v>0.12565243532736228</v>
      </c>
      <c r="CI160" s="174">
        <f t="shared" si="273"/>
        <v>8.3984852317687805E-2</v>
      </c>
      <c r="CJ160" s="174">
        <f t="shared" si="274"/>
        <v>5.6901296609830232E-2</v>
      </c>
      <c r="CK160" s="174">
        <f t="shared" si="275"/>
        <v>3.6218333646759866E-2</v>
      </c>
      <c r="CL160" s="71">
        <f t="shared" si="276"/>
        <v>0</v>
      </c>
      <c r="CM160" s="7">
        <f t="shared" si="277"/>
        <v>3.3205233932479705E-2</v>
      </c>
      <c r="CN160" s="7">
        <f t="shared" si="278"/>
        <v>4.126357383383409E-2</v>
      </c>
      <c r="CO160" s="7">
        <f t="shared" si="279"/>
        <v>4.1209738229711128E-2</v>
      </c>
      <c r="CP160" s="7">
        <f t="shared" si="280"/>
        <v>4.4575880213821188E-2</v>
      </c>
      <c r="CQ160" s="7">
        <f t="shared" si="281"/>
        <v>0.12309085864790363</v>
      </c>
      <c r="CR160" s="71">
        <f t="shared" si="282"/>
        <v>0</v>
      </c>
      <c r="CS160" s="7">
        <f t="shared" si="283"/>
        <v>2.6960781897899317</v>
      </c>
      <c r="CT160" s="7">
        <f t="shared" si="284"/>
        <v>2.3019865503459891</v>
      </c>
      <c r="CU160" s="92">
        <f t="shared" si="308"/>
        <v>7.5973617798808819</v>
      </c>
      <c r="CV160" s="93">
        <f t="shared" si="302"/>
        <v>0</v>
      </c>
      <c r="CW160" s="71">
        <f t="shared" si="305"/>
        <v>0</v>
      </c>
      <c r="CX160" s="16">
        <v>1993</v>
      </c>
      <c r="CY160" s="7">
        <f t="shared" si="287"/>
        <v>2.6960781897899317</v>
      </c>
      <c r="CZ160" s="7">
        <f t="shared" si="288"/>
        <v>4.9980647401359208</v>
      </c>
      <c r="DA160" s="7">
        <f t="shared" si="289"/>
        <v>12.595426520016803</v>
      </c>
      <c r="DB160" s="92">
        <f t="shared" si="290"/>
        <v>12.595426520016803</v>
      </c>
      <c r="DC160" s="93">
        <f t="shared" si="306"/>
        <v>0</v>
      </c>
      <c r="DD160" s="7">
        <f t="shared" si="291"/>
        <v>1.7956341414029702</v>
      </c>
      <c r="DE160" s="7">
        <f t="shared" si="292"/>
        <v>1.9189456814413335</v>
      </c>
      <c r="DF160" s="7">
        <f t="shared" si="293"/>
        <v>2.1297988588749801</v>
      </c>
      <c r="DG160" s="7">
        <f t="shared" si="294"/>
        <v>2.587758750499173</v>
      </c>
      <c r="DH160" s="7">
        <f t="shared" si="295"/>
        <v>4.1632890877983453</v>
      </c>
      <c r="DI160" s="71">
        <f t="shared" si="296"/>
        <v>0</v>
      </c>
      <c r="DJ160" s="16">
        <v>1993</v>
      </c>
      <c r="DK160" s="23">
        <f t="shared" si="297"/>
        <v>1.954780410577134</v>
      </c>
      <c r="DL160" s="23">
        <f t="shared" si="298"/>
        <v>1.1860984427545576</v>
      </c>
      <c r="DM160" s="23">
        <f t="shared" si="299"/>
        <v>0.59346944919314892</v>
      </c>
      <c r="DN160" s="23">
        <f t="shared" si="300"/>
        <v>0.93225839601622895</v>
      </c>
      <c r="DP160" s="7">
        <v>17.480744351370227</v>
      </c>
      <c r="DQ160" s="7">
        <v>17.097394694541936</v>
      </c>
      <c r="DR160" s="7">
        <v>16.363406753281829</v>
      </c>
      <c r="DS160" s="7">
        <v>16.64513663082025</v>
      </c>
      <c r="DT160" s="7">
        <v>32.413317569985772</v>
      </c>
      <c r="DU160" s="71">
        <f t="shared" si="216"/>
        <v>0</v>
      </c>
      <c r="DV160" s="16">
        <v>1993</v>
      </c>
      <c r="DW160" s="23">
        <f t="shared" si="217"/>
        <v>2.2017743099288247</v>
      </c>
      <c r="DX160" s="23">
        <f t="shared" si="218"/>
        <v>2.1534897855882811</v>
      </c>
      <c r="DY160" s="23">
        <f t="shared" si="219"/>
        <v>2.0610408737810801</v>
      </c>
      <c r="DZ160" s="23">
        <f t="shared" si="220"/>
        <v>2.0965259534913652</v>
      </c>
      <c r="EA160" s="23">
        <f t="shared" si="221"/>
        <v>4.0825955972272538</v>
      </c>
      <c r="EB160" s="71">
        <f t="shared" si="222"/>
        <v>0</v>
      </c>
      <c r="EC160" s="23">
        <f t="shared" si="223"/>
        <v>-0.40614016852585455</v>
      </c>
      <c r="ED160" s="23">
        <f t="shared" si="224"/>
        <v>-0.2345441041469476</v>
      </c>
      <c r="EE160" s="23">
        <f t="shared" si="225"/>
        <v>6.8757985093899965E-2</v>
      </c>
      <c r="EF160" s="23">
        <f t="shared" si="226"/>
        <v>0.49123279700780786</v>
      </c>
      <c r="EG160" s="23">
        <f t="shared" si="227"/>
        <v>8.0693490571091431E-2</v>
      </c>
      <c r="EH160" s="22">
        <f t="shared" si="215"/>
        <v>-2.886579864025407E-15</v>
      </c>
      <c r="EI160" s="23">
        <f t="shared" si="228"/>
        <v>1.9808416461617926</v>
      </c>
      <c r="EJ160" s="23">
        <f t="shared" si="229"/>
        <v>0.93608180660791973</v>
      </c>
    </row>
    <row r="161" spans="1:148">
      <c r="A161" s="16">
        <v>1994</v>
      </c>
      <c r="B161" s="9">
        <v>3323438.0461963196</v>
      </c>
      <c r="C161" s="9">
        <v>631015.61440399033</v>
      </c>
      <c r="D161" s="9">
        <v>277004.1097555813</v>
      </c>
      <c r="E161" s="9">
        <v>1473848.1625900448</v>
      </c>
      <c r="F161" s="9">
        <f t="shared" si="304"/>
        <v>1260990.4950000001</v>
      </c>
      <c r="G161" s="9">
        <v>731162.15871310188</v>
      </c>
      <c r="H161" s="9">
        <v>131453.33765054075</v>
      </c>
      <c r="I161" s="9">
        <v>78954.663083060863</v>
      </c>
      <c r="J161" s="9">
        <v>26829585</v>
      </c>
      <c r="K161" s="9">
        <v>13994354.999999998</v>
      </c>
      <c r="L161" s="9">
        <f t="shared" si="255"/>
        <v>1917171.9596937483</v>
      </c>
      <c r="M161" s="40">
        <v>1678.0219999999999</v>
      </c>
      <c r="N161" s="40">
        <v>1723.9777702782417</v>
      </c>
      <c r="O161" s="27">
        <f t="shared" si="257"/>
        <v>237484.18888875694</v>
      </c>
      <c r="P161" s="27">
        <f t="shared" si="230"/>
        <v>12.387213764940157</v>
      </c>
      <c r="Q161" s="19">
        <v>1994</v>
      </c>
      <c r="R161" s="7">
        <f t="shared" si="231"/>
        <v>12.387213764940157</v>
      </c>
      <c r="S161" s="7">
        <f t="shared" si="232"/>
        <v>2.3519395264741902</v>
      </c>
      <c r="T161" s="7">
        <f t="shared" si="233"/>
        <v>1.0324576759408739</v>
      </c>
      <c r="U161" s="7">
        <f t="shared" si="234"/>
        <v>5.4933692138363108</v>
      </c>
      <c r="V161" s="7">
        <v>4.7</v>
      </c>
      <c r="W161" s="7"/>
      <c r="X161" s="7">
        <f t="shared" si="235"/>
        <v>2.7252086035363643</v>
      </c>
      <c r="Y161" s="7">
        <f t="shared" si="236"/>
        <v>0.48995665661820992</v>
      </c>
      <c r="Z161" s="7">
        <f t="shared" si="237"/>
        <v>0.29428208853420901</v>
      </c>
      <c r="AA161" s="71">
        <f t="shared" si="258"/>
        <v>0</v>
      </c>
      <c r="AB161" s="16">
        <v>1994</v>
      </c>
      <c r="AC161" s="9">
        <f t="shared" si="259"/>
        <v>195614.84046523701</v>
      </c>
      <c r="AD161" s="9">
        <f t="shared" si="259"/>
        <v>157753.90360099758</v>
      </c>
      <c r="AE161" s="9">
        <f t="shared" si="259"/>
        <v>138823.43516887788</v>
      </c>
      <c r="AF161" s="9">
        <f t="shared" si="259"/>
        <v>82032.029872518746</v>
      </c>
      <c r="AG161" s="9">
        <f t="shared" si="259"/>
        <v>56791.405296359131</v>
      </c>
      <c r="AH161" s="9">
        <f t="shared" si="260"/>
        <v>10166.050828029833</v>
      </c>
      <c r="AI161" s="9">
        <f t="shared" si="260"/>
        <v>19639.591381670714</v>
      </c>
      <c r="AJ161" s="9">
        <f t="shared" si="260"/>
        <v>30248.848785309481</v>
      </c>
      <c r="AK161" s="9">
        <f t="shared" si="260"/>
        <v>49195.929892591244</v>
      </c>
      <c r="AL161" s="9">
        <f t="shared" si="260"/>
        <v>167753.68886798003</v>
      </c>
      <c r="AM161" s="27">
        <f t="shared" si="261"/>
        <v>44215.444877701339</v>
      </c>
      <c r="AN161" s="27">
        <f t="shared" si="261"/>
        <v>117907.85300720358</v>
      </c>
      <c r="AO161" s="27">
        <f t="shared" si="261"/>
        <v>206338.7427626063</v>
      </c>
      <c r="AP161" s="27">
        <f t="shared" si="261"/>
        <v>383200.52227341168</v>
      </c>
      <c r="AQ161" s="27">
        <f t="shared" si="261"/>
        <v>722185.5996691219</v>
      </c>
      <c r="AR161" s="19">
        <v>1994</v>
      </c>
      <c r="AS161" s="27">
        <f t="shared" si="214"/>
        <v>168620.20730965887</v>
      </c>
      <c r="AT161" s="27">
        <f t="shared" si="214"/>
        <v>174272.53491516094</v>
      </c>
      <c r="AU161" s="27">
        <f t="shared" si="214"/>
        <v>157197.60400242655</v>
      </c>
      <c r="AV161" s="27">
        <f t="shared" si="214"/>
        <v>137779.83702405271</v>
      </c>
      <c r="AW161" s="27">
        <f t="shared" si="214"/>
        <v>93291.975461802838</v>
      </c>
      <c r="AX161" s="157">
        <f t="shared" si="262"/>
        <v>731162.15871310188</v>
      </c>
      <c r="AY161" s="27">
        <f t="shared" si="263"/>
        <v>54742.150224717538</v>
      </c>
      <c r="AZ161" s="27">
        <f t="shared" si="263"/>
        <v>31837.249446567301</v>
      </c>
      <c r="BA161" s="27">
        <f t="shared" si="263"/>
        <v>21279.704496018487</v>
      </c>
      <c r="BB161" s="27">
        <f t="shared" si="263"/>
        <v>14417.39485017197</v>
      </c>
      <c r="BC161" s="27">
        <f t="shared" si="263"/>
        <v>9176.8386330654448</v>
      </c>
      <c r="BD161" s="27">
        <f t="shared" si="264"/>
        <v>9252.6969667039029</v>
      </c>
      <c r="BE161" s="27">
        <f t="shared" si="264"/>
        <v>11498.167584786152</v>
      </c>
      <c r="BF161" s="27">
        <f t="shared" si="264"/>
        <v>11483.166198800371</v>
      </c>
      <c r="BG161" s="27">
        <f t="shared" si="264"/>
        <v>12421.147596227136</v>
      </c>
      <c r="BH161" s="27">
        <f t="shared" si="264"/>
        <v>34299.484736543294</v>
      </c>
      <c r="BI161" s="4"/>
      <c r="BJ161" s="7">
        <f t="shared" si="238"/>
        <v>0.72910125320699892</v>
      </c>
      <c r="BK161" s="7">
        <f t="shared" si="239"/>
        <v>0.58798488161854756</v>
      </c>
      <c r="BL161" s="7">
        <f t="shared" si="240"/>
        <v>0.51742669582432188</v>
      </c>
      <c r="BM161" s="7">
        <f t="shared" si="241"/>
        <v>0.30575213844164473</v>
      </c>
      <c r="BN161" s="7">
        <f t="shared" si="242"/>
        <v>0.2116745573826771</v>
      </c>
      <c r="BO161" s="71">
        <f t="shared" si="265"/>
        <v>0</v>
      </c>
      <c r="BP161" s="7">
        <f t="shared" si="243"/>
        <v>3.7891196707030068E-2</v>
      </c>
      <c r="BQ161" s="7">
        <f t="shared" si="244"/>
        <v>7.3201249224207954E-2</v>
      </c>
      <c r="BR161" s="7">
        <f t="shared" si="245"/>
        <v>0.11274437821274343</v>
      </c>
      <c r="BS161" s="7">
        <f t="shared" si="246"/>
        <v>0.18336448324709922</v>
      </c>
      <c r="BT161" s="7">
        <f t="shared" si="247"/>
        <v>0.62525636854979316</v>
      </c>
      <c r="BU161" s="7">
        <f t="shared" si="248"/>
        <v>0.16480107641508929</v>
      </c>
      <c r="BV161" s="7">
        <f t="shared" si="249"/>
        <v>0.4394695371069049</v>
      </c>
      <c r="BW161" s="7">
        <f t="shared" si="250"/>
        <v>0.76907168993708364</v>
      </c>
      <c r="BX161" s="7">
        <f t="shared" si="251"/>
        <v>1.4282759955974409</v>
      </c>
      <c r="BY161" s="7">
        <f t="shared" si="252"/>
        <v>2.6917509147797922</v>
      </c>
      <c r="BZ161" s="180">
        <f t="shared" si="303"/>
        <v>5.4933692138363108</v>
      </c>
      <c r="CA161" s="7">
        <f t="shared" si="266"/>
        <v>0.62848608097985437</v>
      </c>
      <c r="CB161" s="7">
        <f t="shared" si="267"/>
        <v>0.64955359881698116</v>
      </c>
      <c r="CC161" s="7">
        <f t="shared" si="268"/>
        <v>0.58591142577280475</v>
      </c>
      <c r="CD161" s="7">
        <f t="shared" si="269"/>
        <v>0.51353696683736527</v>
      </c>
      <c r="CE161" s="7">
        <f t="shared" si="270"/>
        <v>0.34772053112935902</v>
      </c>
      <c r="CF161" s="71">
        <f t="shared" si="253"/>
        <v>0</v>
      </c>
      <c r="CG161" s="174">
        <f t="shared" si="271"/>
        <v>0.20403651500654049</v>
      </c>
      <c r="CH161" s="174">
        <f t="shared" si="272"/>
        <v>0.11866471079059665</v>
      </c>
      <c r="CI161" s="174">
        <f t="shared" si="273"/>
        <v>7.9314325942866748E-2</v>
      </c>
      <c r="CJ161" s="174">
        <f t="shared" si="274"/>
        <v>5.3736928283355745E-2</v>
      </c>
      <c r="CK161" s="174">
        <f t="shared" si="275"/>
        <v>3.420417659485022E-2</v>
      </c>
      <c r="CL161" s="71">
        <f t="shared" si="276"/>
        <v>0</v>
      </c>
      <c r="CM161" s="7">
        <f t="shared" si="277"/>
        <v>3.4486917955323958E-2</v>
      </c>
      <c r="CN161" s="7">
        <f t="shared" si="278"/>
        <v>4.2856300553236852E-2</v>
      </c>
      <c r="CO161" s="7">
        <f t="shared" si="279"/>
        <v>4.2800386956415359E-2</v>
      </c>
      <c r="CP161" s="7">
        <f t="shared" si="280"/>
        <v>4.6296458168201764E-2</v>
      </c>
      <c r="CQ161" s="7">
        <f t="shared" si="281"/>
        <v>0.12784202490103105</v>
      </c>
      <c r="CR161" s="71">
        <f t="shared" si="282"/>
        <v>0</v>
      </c>
      <c r="CS161" s="7">
        <f t="shared" si="283"/>
        <v>2.7252086035363643</v>
      </c>
      <c r="CT161" s="7">
        <f t="shared" si="284"/>
        <v>2.3519395264741902</v>
      </c>
      <c r="CU161" s="92">
        <f t="shared" si="308"/>
        <v>7.3100656349296038</v>
      </c>
      <c r="CV161" s="93">
        <f t="shared" si="302"/>
        <v>0</v>
      </c>
      <c r="CW161" s="71">
        <f t="shared" si="305"/>
        <v>0</v>
      </c>
      <c r="CX161" s="16">
        <v>1994</v>
      </c>
      <c r="CY161" s="7">
        <f t="shared" si="287"/>
        <v>2.7252086035363643</v>
      </c>
      <c r="CZ161" s="7">
        <f t="shared" si="288"/>
        <v>5.0771481300105545</v>
      </c>
      <c r="DA161" s="7">
        <f t="shared" si="289"/>
        <v>12.387213764940158</v>
      </c>
      <c r="DB161" s="92">
        <f t="shared" si="290"/>
        <v>12.387213764940157</v>
      </c>
      <c r="DC161" s="93">
        <f t="shared" si="306"/>
        <v>0</v>
      </c>
      <c r="DD161" s="7">
        <f t="shared" si="291"/>
        <v>1.7988030402708373</v>
      </c>
      <c r="DE161" s="7">
        <f t="shared" si="292"/>
        <v>1.911730278110475</v>
      </c>
      <c r="DF161" s="7">
        <f t="shared" si="293"/>
        <v>2.1072689026462359</v>
      </c>
      <c r="DG161" s="7">
        <f t="shared" si="294"/>
        <v>2.530962970575108</v>
      </c>
      <c r="DH161" s="7">
        <f t="shared" si="295"/>
        <v>4.0384485733375026</v>
      </c>
      <c r="DI161" s="71">
        <f t="shared" si="296"/>
        <v>0</v>
      </c>
      <c r="DJ161" s="16">
        <v>1994</v>
      </c>
      <c r="DK161" s="23">
        <f t="shared" si="297"/>
        <v>1.916437227477783</v>
      </c>
      <c r="DL161" s="23">
        <f t="shared" si="298"/>
        <v>1.1714839565364279</v>
      </c>
      <c r="DM161" s="23">
        <f t="shared" si="299"/>
        <v>0.59346944919314892</v>
      </c>
      <c r="DN161" s="23">
        <f t="shared" si="300"/>
        <v>0.93225839601622884</v>
      </c>
      <c r="DP161" s="7">
        <v>17.609330541334725</v>
      </c>
      <c r="DQ161" s="7">
        <v>17.223161011919487</v>
      </c>
      <c r="DR161" s="7">
        <v>16.473413557384763</v>
      </c>
      <c r="DS161" s="7">
        <v>16.697125549359757</v>
      </c>
      <c r="DT161" s="7">
        <v>31.996969340001279</v>
      </c>
      <c r="DU161" s="71">
        <f t="shared" si="216"/>
        <v>0</v>
      </c>
      <c r="DV161" s="16">
        <v>1994</v>
      </c>
      <c r="DW161" s="23">
        <f t="shared" si="217"/>
        <v>2.1813054167300261</v>
      </c>
      <c r="DX161" s="23">
        <f t="shared" si="218"/>
        <v>2.1334697716262969</v>
      </c>
      <c r="DY161" s="23">
        <f t="shared" si="219"/>
        <v>2.0405969517358833</v>
      </c>
      <c r="DZ161" s="23">
        <f t="shared" si="220"/>
        <v>2.0683086343996315</v>
      </c>
      <c r="EA161" s="23">
        <f t="shared" si="221"/>
        <v>3.9635329904483201</v>
      </c>
      <c r="EB161" s="71">
        <f t="shared" si="222"/>
        <v>0</v>
      </c>
      <c r="EC161" s="23">
        <f t="shared" si="223"/>
        <v>-0.38250237645918883</v>
      </c>
      <c r="ED161" s="23">
        <f t="shared" si="224"/>
        <v>-0.22173949351582189</v>
      </c>
      <c r="EE161" s="23">
        <f t="shared" si="225"/>
        <v>6.6671950910352606E-2</v>
      </c>
      <c r="EF161" s="23">
        <f t="shared" si="226"/>
        <v>0.46265433617547647</v>
      </c>
      <c r="EG161" s="23">
        <f t="shared" si="227"/>
        <v>7.4915582889182541E-2</v>
      </c>
      <c r="EH161" s="22">
        <f t="shared" si="215"/>
        <v>8.8817841970012523E-16</v>
      </c>
      <c r="EI161" s="23">
        <f t="shared" si="228"/>
        <v>1.9423399545297979</v>
      </c>
      <c r="EJ161" s="23">
        <f t="shared" si="229"/>
        <v>0.93549346005609912</v>
      </c>
    </row>
    <row r="162" spans="1:148">
      <c r="A162" s="16">
        <v>1995</v>
      </c>
      <c r="B162" s="9">
        <v>3417972.2811410259</v>
      </c>
      <c r="C162" s="9">
        <v>631516.21580599365</v>
      </c>
      <c r="D162" s="9">
        <v>278187.59746701631</v>
      </c>
      <c r="E162" s="9">
        <v>1500626.946472533</v>
      </c>
      <c r="F162" s="9">
        <f t="shared" si="304"/>
        <v>1308803.58</v>
      </c>
      <c r="G162" s="9">
        <v>784402.68326446123</v>
      </c>
      <c r="H162" s="9">
        <v>136447.2501573074</v>
      </c>
      <c r="I162" s="9">
        <v>86791.587973714428</v>
      </c>
      <c r="J162" s="9">
        <v>29084524.000000004</v>
      </c>
      <c r="K162" s="9">
        <v>14210429</v>
      </c>
      <c r="L162" s="9">
        <f t="shared" si="255"/>
        <v>2046702.742049519</v>
      </c>
      <c r="M162" s="40">
        <v>1830.308</v>
      </c>
      <c r="N162" s="40">
        <v>1880.4344071546311</v>
      </c>
      <c r="O162" s="27">
        <f t="shared" si="257"/>
        <v>240525.62249464993</v>
      </c>
      <c r="P162" s="27">
        <f t="shared" si="230"/>
        <v>11.751859102597058</v>
      </c>
      <c r="Q162" s="19">
        <v>1995</v>
      </c>
      <c r="R162" s="7">
        <f t="shared" si="231"/>
        <v>11.751859102597058</v>
      </c>
      <c r="S162" s="7">
        <f t="shared" si="232"/>
        <v>2.1713135680198636</v>
      </c>
      <c r="T162" s="7">
        <f t="shared" si="233"/>
        <v>0.95647980165333391</v>
      </c>
      <c r="U162" s="7">
        <f t="shared" si="234"/>
        <v>5.1595375825044716</v>
      </c>
      <c r="V162" s="7">
        <v>4.5</v>
      </c>
      <c r="W162" s="7"/>
      <c r="X162" s="7">
        <f t="shared" si="235"/>
        <v>2.6969761762800761</v>
      </c>
      <c r="Y162" s="7">
        <f t="shared" si="236"/>
        <v>0.46914039286772369</v>
      </c>
      <c r="Z162" s="7">
        <f t="shared" si="237"/>
        <v>0.29841158127158768</v>
      </c>
      <c r="AA162" s="71">
        <f t="shared" si="258"/>
        <v>0</v>
      </c>
      <c r="AB162" s="16">
        <v>1995</v>
      </c>
      <c r="AC162" s="9">
        <f t="shared" si="259"/>
        <v>195770.02689985803</v>
      </c>
      <c r="AD162" s="9">
        <f t="shared" si="259"/>
        <v>157879.05395149841</v>
      </c>
      <c r="AE162" s="9">
        <f t="shared" si="259"/>
        <v>138933.5674773186</v>
      </c>
      <c r="AF162" s="9">
        <f t="shared" si="259"/>
        <v>82097.108054779179</v>
      </c>
      <c r="AG162" s="9">
        <f t="shared" si="259"/>
        <v>56836.459422539425</v>
      </c>
      <c r="AH162" s="9">
        <f t="shared" si="260"/>
        <v>10209.484827039498</v>
      </c>
      <c r="AI162" s="9">
        <f t="shared" si="260"/>
        <v>19723.500660411457</v>
      </c>
      <c r="AJ162" s="9">
        <f t="shared" si="260"/>
        <v>30378.085643398183</v>
      </c>
      <c r="AK162" s="9">
        <f t="shared" si="260"/>
        <v>49406.117310142101</v>
      </c>
      <c r="AL162" s="9">
        <f t="shared" si="260"/>
        <v>168470.4090260251</v>
      </c>
      <c r="AM162" s="27">
        <f t="shared" si="261"/>
        <v>45018.808394175991</v>
      </c>
      <c r="AN162" s="27">
        <f t="shared" si="261"/>
        <v>120050.15571780264</v>
      </c>
      <c r="AO162" s="27">
        <f t="shared" si="261"/>
        <v>210087.77250615464</v>
      </c>
      <c r="AP162" s="27">
        <f t="shared" si="261"/>
        <v>390163.0060828586</v>
      </c>
      <c r="AQ162" s="27">
        <f t="shared" si="261"/>
        <v>735307.20377154113</v>
      </c>
      <c r="AR162" s="19">
        <v>1995</v>
      </c>
      <c r="AS162" s="27">
        <f t="shared" si="214"/>
        <v>180898.50724646923</v>
      </c>
      <c r="AT162" s="27">
        <f t="shared" si="214"/>
        <v>186962.41644583101</v>
      </c>
      <c r="AU162" s="27">
        <f t="shared" si="214"/>
        <v>168644.15220732352</v>
      </c>
      <c r="AV162" s="27">
        <f t="shared" si="214"/>
        <v>147812.45524471163</v>
      </c>
      <c r="AW162" s="27">
        <f t="shared" si="214"/>
        <v>100085.15212012589</v>
      </c>
      <c r="AX162" s="158">
        <f t="shared" si="262"/>
        <v>784402.68326446135</v>
      </c>
      <c r="AY162" s="27">
        <f t="shared" si="263"/>
        <v>56821.80459896606</v>
      </c>
      <c r="AZ162" s="27">
        <f t="shared" si="263"/>
        <v>33046.746603763357</v>
      </c>
      <c r="BA162" s="27">
        <f t="shared" si="263"/>
        <v>22088.120503723618</v>
      </c>
      <c r="BB162" s="27">
        <f t="shared" si="263"/>
        <v>14965.111703498827</v>
      </c>
      <c r="BC162" s="27">
        <f t="shared" si="263"/>
        <v>9525.4667473555237</v>
      </c>
      <c r="BD162" s="27">
        <f t="shared" si="264"/>
        <v>10171.106194639595</v>
      </c>
      <c r="BE162" s="27">
        <f t="shared" si="264"/>
        <v>12639.458956612032</v>
      </c>
      <c r="BF162" s="27">
        <f t="shared" si="264"/>
        <v>12622.968554897025</v>
      </c>
      <c r="BG162" s="27">
        <f t="shared" si="264"/>
        <v>13654.052620024753</v>
      </c>
      <c r="BH162" s="27">
        <f t="shared" si="264"/>
        <v>37704.001647541016</v>
      </c>
      <c r="BI162" s="4"/>
      <c r="BJ162" s="7">
        <f t="shared" si="238"/>
        <v>0.67310720608615782</v>
      </c>
      <c r="BK162" s="7">
        <f t="shared" si="239"/>
        <v>0.54282839200496591</v>
      </c>
      <c r="BL162" s="7">
        <f t="shared" si="240"/>
        <v>0.47768898496437001</v>
      </c>
      <c r="BM162" s="7">
        <f t="shared" si="241"/>
        <v>0.28227076384258232</v>
      </c>
      <c r="BN162" s="7">
        <f t="shared" si="242"/>
        <v>0.19541822112178772</v>
      </c>
      <c r="BO162" s="71">
        <f t="shared" si="265"/>
        <v>0</v>
      </c>
      <c r="BP162" s="7">
        <f t="shared" si="243"/>
        <v>3.510280872067735E-2</v>
      </c>
      <c r="BQ162" s="7">
        <f t="shared" si="244"/>
        <v>6.7814417937221372E-2</v>
      </c>
      <c r="BR162" s="7">
        <f t="shared" si="245"/>
        <v>0.10444759434054407</v>
      </c>
      <c r="BS162" s="7">
        <f t="shared" si="246"/>
        <v>0.16987081277363208</v>
      </c>
      <c r="BT162" s="7">
        <f t="shared" si="247"/>
        <v>0.57924416788125899</v>
      </c>
      <c r="BU162" s="7">
        <f t="shared" si="248"/>
        <v>0.15478612747513415</v>
      </c>
      <c r="BV162" s="7">
        <f t="shared" si="249"/>
        <v>0.41276300660035775</v>
      </c>
      <c r="BW162" s="7">
        <f t="shared" si="250"/>
        <v>0.722335261550626</v>
      </c>
      <c r="BX162" s="7">
        <f t="shared" si="251"/>
        <v>1.3414797714511626</v>
      </c>
      <c r="BY162" s="7">
        <f t="shared" si="252"/>
        <v>2.5281734154271907</v>
      </c>
      <c r="BZ162" s="180">
        <f t="shared" si="303"/>
        <v>5.1595375825044716</v>
      </c>
      <c r="CA162" s="7">
        <f t="shared" si="266"/>
        <v>0.62197513442705543</v>
      </c>
      <c r="CB162" s="7">
        <f t="shared" si="267"/>
        <v>0.64282439845269945</v>
      </c>
      <c r="CC162" s="7">
        <f t="shared" si="268"/>
        <v>0.57984154118294495</v>
      </c>
      <c r="CD162" s="7">
        <f t="shared" si="269"/>
        <v>0.50821686215222783</v>
      </c>
      <c r="CE162" s="7">
        <f t="shared" si="270"/>
        <v>0.34411824006514902</v>
      </c>
      <c r="CF162" s="71">
        <f t="shared" si="253"/>
        <v>0</v>
      </c>
      <c r="CG162" s="174">
        <f t="shared" si="271"/>
        <v>0.19536783410643427</v>
      </c>
      <c r="CH162" s="174">
        <f t="shared" si="272"/>
        <v>0.11362313030724983</v>
      </c>
      <c r="CI162" s="174">
        <f t="shared" si="273"/>
        <v>7.5944583118237083E-2</v>
      </c>
      <c r="CJ162" s="174">
        <f t="shared" si="274"/>
        <v>5.1453864960962832E-2</v>
      </c>
      <c r="CK162" s="174">
        <f t="shared" si="275"/>
        <v>3.2750980374839631E-2</v>
      </c>
      <c r="CL162" s="71">
        <f t="shared" si="276"/>
        <v>0</v>
      </c>
      <c r="CM162" s="7">
        <f t="shared" si="277"/>
        <v>3.4970853209217362E-2</v>
      </c>
      <c r="CN162" s="7">
        <f t="shared" si="278"/>
        <v>4.3457678580581312E-2</v>
      </c>
      <c r="CO162" s="7">
        <f t="shared" si="279"/>
        <v>4.3400980380139703E-2</v>
      </c>
      <c r="CP162" s="7">
        <f t="shared" si="280"/>
        <v>4.6946109965646167E-2</v>
      </c>
      <c r="CQ162" s="7">
        <f t="shared" si="281"/>
        <v>0.12963595913600309</v>
      </c>
      <c r="CR162" s="71">
        <f t="shared" si="282"/>
        <v>0</v>
      </c>
      <c r="CS162" s="7">
        <f t="shared" si="283"/>
        <v>2.696976176280077</v>
      </c>
      <c r="CT162" s="7">
        <f t="shared" si="284"/>
        <v>2.1713135680198636</v>
      </c>
      <c r="CU162" s="92">
        <f t="shared" si="308"/>
        <v>6.8835693582971169</v>
      </c>
      <c r="CV162" s="93">
        <f t="shared" si="302"/>
        <v>0</v>
      </c>
      <c r="CW162" s="71">
        <f t="shared" si="305"/>
        <v>0</v>
      </c>
      <c r="CX162" s="16">
        <v>1995</v>
      </c>
      <c r="CY162" s="7">
        <f t="shared" si="287"/>
        <v>2.696976176280077</v>
      </c>
      <c r="CZ162" s="7">
        <f t="shared" si="288"/>
        <v>4.8682897442999407</v>
      </c>
      <c r="DA162" s="7">
        <f t="shared" si="289"/>
        <v>11.751859102597058</v>
      </c>
      <c r="DB162" s="92">
        <f t="shared" si="290"/>
        <v>11.751859102597058</v>
      </c>
      <c r="DC162" s="93">
        <f t="shared" si="306"/>
        <v>0</v>
      </c>
      <c r="DD162" s="7">
        <f t="shared" si="291"/>
        <v>1.7153099640246765</v>
      </c>
      <c r="DE162" s="7">
        <f t="shared" si="292"/>
        <v>1.8233110238830756</v>
      </c>
      <c r="DF162" s="7">
        <f t="shared" si="293"/>
        <v>2.0036589455368619</v>
      </c>
      <c r="DG162" s="7">
        <f t="shared" si="294"/>
        <v>2.4002381851462138</v>
      </c>
      <c r="DH162" s="7">
        <f t="shared" si="295"/>
        <v>3.8093409840062291</v>
      </c>
      <c r="DI162" s="71">
        <f t="shared" si="296"/>
        <v>0</v>
      </c>
      <c r="DJ162" s="16">
        <v>1995</v>
      </c>
      <c r="DK162" s="23">
        <f t="shared" si="297"/>
        <v>1.9011923124399555</v>
      </c>
      <c r="DL162" s="23">
        <f t="shared" si="298"/>
        <v>1.1681031344536847</v>
      </c>
      <c r="DM162" s="23">
        <f t="shared" si="299"/>
        <v>0.59346944919314915</v>
      </c>
      <c r="DN162" s="23">
        <f t="shared" si="300"/>
        <v>0.93225839601622873</v>
      </c>
      <c r="DP162" s="7">
        <v>17.806381774386139</v>
      </c>
      <c r="DQ162" s="7">
        <v>17.415890946000477</v>
      </c>
      <c r="DR162" s="7">
        <v>16.641992907923996</v>
      </c>
      <c r="DS162" s="7">
        <v>16.776795695166623</v>
      </c>
      <c r="DT162" s="7">
        <v>31.358938676522769</v>
      </c>
      <c r="DU162" s="71">
        <f t="shared" si="216"/>
        <v>0</v>
      </c>
      <c r="DV162" s="16">
        <v>1995</v>
      </c>
      <c r="DW162" s="23">
        <f t="shared" si="217"/>
        <v>2.0925808973963811</v>
      </c>
      <c r="DX162" s="23">
        <f t="shared" si="218"/>
        <v>2.0466909654359338</v>
      </c>
      <c r="DY162" s="23">
        <f t="shared" si="219"/>
        <v>1.9557435584034228</v>
      </c>
      <c r="DZ162" s="23">
        <f t="shared" si="220"/>
        <v>1.9715853920265503</v>
      </c>
      <c r="EA162" s="23">
        <f t="shared" si="221"/>
        <v>3.6852582893347705</v>
      </c>
      <c r="EB162" s="71">
        <f t="shared" si="222"/>
        <v>0</v>
      </c>
      <c r="EC162" s="23">
        <f t="shared" si="223"/>
        <v>-0.37727093337170459</v>
      </c>
      <c r="ED162" s="23">
        <f t="shared" si="224"/>
        <v>-0.22337994155285812</v>
      </c>
      <c r="EE162" s="23">
        <f t="shared" si="225"/>
        <v>4.7915387133439014E-2</v>
      </c>
      <c r="EF162" s="23">
        <f t="shared" si="226"/>
        <v>0.42865279311966353</v>
      </c>
      <c r="EG162" s="23">
        <f t="shared" si="227"/>
        <v>0.1240826946714586</v>
      </c>
      <c r="EH162" s="22">
        <f t="shared" si="215"/>
        <v>-1.5543122344752192E-15</v>
      </c>
      <c r="EI162" s="23">
        <f t="shared" si="228"/>
        <v>1.8843259247870114</v>
      </c>
      <c r="EJ162" s="23">
        <f t="shared" si="229"/>
        <v>0.9346083397955065</v>
      </c>
    </row>
    <row r="163" spans="1:148">
      <c r="A163" s="16">
        <v>1996</v>
      </c>
      <c r="B163" s="9">
        <v>3907031</v>
      </c>
      <c r="C163" s="9">
        <v>716877</v>
      </c>
      <c r="D163" s="9">
        <v>324608</v>
      </c>
      <c r="E163" s="9">
        <v>1688708</v>
      </c>
      <c r="F163" s="9">
        <f t="shared" si="304"/>
        <v>1218254.2543589557</v>
      </c>
      <c r="G163" s="9">
        <v>925801</v>
      </c>
      <c r="H163" s="9">
        <v>154785</v>
      </c>
      <c r="I163" s="9">
        <v>96252</v>
      </c>
      <c r="J163" s="9">
        <v>31237288.573306557</v>
      </c>
      <c r="K163" s="9">
        <v>14418864</v>
      </c>
      <c r="L163" s="9">
        <f t="shared" si="255"/>
        <v>2166418.1431565317</v>
      </c>
      <c r="M163" s="40"/>
      <c r="N163" s="40">
        <v>2140.3387636828511</v>
      </c>
      <c r="O163" s="27">
        <f t="shared" si="257"/>
        <v>270966.63093569648</v>
      </c>
      <c r="P163" s="27">
        <f t="shared" si="230"/>
        <v>12.507586856750127</v>
      </c>
      <c r="Q163" s="19">
        <v>1996</v>
      </c>
      <c r="R163" s="7">
        <f t="shared" si="231"/>
        <v>12.507586856750127</v>
      </c>
      <c r="S163" s="7">
        <f t="shared" si="232"/>
        <v>2.2949399027308615</v>
      </c>
      <c r="T163" s="7">
        <f t="shared" si="233"/>
        <v>1.0391682979725385</v>
      </c>
      <c r="U163" s="7">
        <f t="shared" si="234"/>
        <v>5.4060646014041849</v>
      </c>
      <c r="V163" s="7">
        <v>3.9</v>
      </c>
      <c r="W163" s="7"/>
      <c r="X163" s="7">
        <f t="shared" si="235"/>
        <v>2.9637687593382607</v>
      </c>
      <c r="Y163" s="7">
        <f t="shared" si="236"/>
        <v>0.49551355789653789</v>
      </c>
      <c r="Z163" s="7">
        <f t="shared" si="237"/>
        <v>0.30813173740774341</v>
      </c>
      <c r="AA163" s="71">
        <f t="shared" si="258"/>
        <v>0</v>
      </c>
      <c r="AB163" s="16">
        <v>1996</v>
      </c>
      <c r="AC163" s="9">
        <f t="shared" si="259"/>
        <v>222231.87</v>
      </c>
      <c r="AD163" s="9">
        <f t="shared" si="259"/>
        <v>179219.25</v>
      </c>
      <c r="AE163" s="9">
        <f t="shared" si="259"/>
        <v>157712.94</v>
      </c>
      <c r="AF163" s="9">
        <f t="shared" si="259"/>
        <v>93194.010000000009</v>
      </c>
      <c r="AG163" s="9">
        <f t="shared" si="259"/>
        <v>64518.93</v>
      </c>
      <c r="AH163" s="9">
        <f t="shared" si="260"/>
        <v>11913.113599999999</v>
      </c>
      <c r="AI163" s="9">
        <f t="shared" si="260"/>
        <v>23014.707200000001</v>
      </c>
      <c r="AJ163" s="9">
        <f t="shared" si="260"/>
        <v>35447.193599999999</v>
      </c>
      <c r="AK163" s="9">
        <f t="shared" si="260"/>
        <v>57650.380799999999</v>
      </c>
      <c r="AL163" s="9">
        <f t="shared" si="260"/>
        <v>196582.6048</v>
      </c>
      <c r="AM163" s="27">
        <f t="shared" si="261"/>
        <v>50661.24</v>
      </c>
      <c r="AN163" s="27">
        <f t="shared" si="261"/>
        <v>135096.64000000001</v>
      </c>
      <c r="AO163" s="27">
        <f t="shared" si="261"/>
        <v>236419.12000000002</v>
      </c>
      <c r="AP163" s="27">
        <f t="shared" si="261"/>
        <v>439064.08</v>
      </c>
      <c r="AQ163" s="27">
        <f t="shared" si="261"/>
        <v>827466.92</v>
      </c>
      <c r="AR163" s="19">
        <v>1996</v>
      </c>
      <c r="AS163" s="27">
        <f>$G163*AS$6/100</f>
        <v>196330.68116614353</v>
      </c>
      <c r="AT163" s="27">
        <f t="shared" ref="AT163:AW167" si="309">$G163*AT$6/100</f>
        <v>201902.44426220932</v>
      </c>
      <c r="AU163" s="27">
        <f t="shared" si="309"/>
        <v>182958.8533446058</v>
      </c>
      <c r="AV163" s="27">
        <f t="shared" si="309"/>
        <v>179024.62275307969</v>
      </c>
      <c r="AW163" s="27">
        <f t="shared" si="309"/>
        <v>165584.39847396166</v>
      </c>
      <c r="AX163" s="157">
        <f t="shared" si="262"/>
        <v>925800.99999999988</v>
      </c>
      <c r="AY163" s="27">
        <f t="shared" si="263"/>
        <v>64458.338403384369</v>
      </c>
      <c r="AZ163" s="27">
        <f t="shared" si="263"/>
        <v>37488.045139541944</v>
      </c>
      <c r="BA163" s="27">
        <f t="shared" si="263"/>
        <v>25056.640776763659</v>
      </c>
      <c r="BB163" s="27">
        <f t="shared" si="263"/>
        <v>16976.339298560888</v>
      </c>
      <c r="BC163" s="27">
        <f t="shared" si="263"/>
        <v>10805.636381749122</v>
      </c>
      <c r="BD163" s="27">
        <f t="shared" si="264"/>
        <v>11279.77188</v>
      </c>
      <c r="BE163" s="27">
        <f t="shared" si="264"/>
        <v>14017.178759999999</v>
      </c>
      <c r="BF163" s="27">
        <f t="shared" si="264"/>
        <v>13998.890879999999</v>
      </c>
      <c r="BG163" s="27">
        <f t="shared" si="264"/>
        <v>15142.36464</v>
      </c>
      <c r="BH163" s="27">
        <f t="shared" si="264"/>
        <v>41813.793839999991</v>
      </c>
      <c r="BI163" s="4"/>
      <c r="BJ163" s="7">
        <f t="shared" si="238"/>
        <v>0.71143136984656707</v>
      </c>
      <c r="BK163" s="7">
        <f t="shared" si="239"/>
        <v>0.57373497568271536</v>
      </c>
      <c r="BL163" s="7">
        <f t="shared" si="240"/>
        <v>0.50488677860078957</v>
      </c>
      <c r="BM163" s="7">
        <f t="shared" si="241"/>
        <v>0.298342187355012</v>
      </c>
      <c r="BN163" s="7">
        <f t="shared" si="242"/>
        <v>0.20654459124577754</v>
      </c>
      <c r="BO163" s="71">
        <f t="shared" si="265"/>
        <v>0</v>
      </c>
      <c r="BP163" s="7">
        <f t="shared" si="243"/>
        <v>3.8137476535592157E-2</v>
      </c>
      <c r="BQ163" s="7">
        <f t="shared" si="244"/>
        <v>7.3677032326252986E-2</v>
      </c>
      <c r="BR163" s="7">
        <f t="shared" si="245"/>
        <v>0.1134771781386012</v>
      </c>
      <c r="BS163" s="7">
        <f t="shared" si="246"/>
        <v>0.18455628971992283</v>
      </c>
      <c r="BT163" s="7">
        <f t="shared" si="247"/>
        <v>0.6293203212521693</v>
      </c>
      <c r="BU163" s="7">
        <f t="shared" si="248"/>
        <v>0.16218193804212552</v>
      </c>
      <c r="BV163" s="7">
        <f t="shared" si="249"/>
        <v>0.43248516811233484</v>
      </c>
      <c r="BW163" s="7">
        <f t="shared" si="250"/>
        <v>0.75684904419658594</v>
      </c>
      <c r="BX163" s="7">
        <f t="shared" si="251"/>
        <v>1.405576796365088</v>
      </c>
      <c r="BY163" s="7">
        <f t="shared" si="252"/>
        <v>2.6489716546880504</v>
      </c>
      <c r="BZ163" s="180">
        <f t="shared" si="303"/>
        <v>5.4060646014041849</v>
      </c>
      <c r="CA163" s="7">
        <f t="shared" si="266"/>
        <v>0.62851383757396762</v>
      </c>
      <c r="CB163" s="7">
        <f t="shared" si="267"/>
        <v>0.64635073491859529</v>
      </c>
      <c r="CC163" s="7">
        <f t="shared" si="268"/>
        <v>0.58570657602129728</v>
      </c>
      <c r="CD163" s="7">
        <f t="shared" si="269"/>
        <v>0.57311191505290571</v>
      </c>
      <c r="CE163" s="7">
        <f t="shared" si="270"/>
        <v>0.53008569577149467</v>
      </c>
      <c r="CF163" s="71">
        <f t="shared" si="253"/>
        <v>0</v>
      </c>
      <c r="CG163" s="174">
        <f t="shared" si="271"/>
        <v>0.20635061923545583</v>
      </c>
      <c r="CH163" s="174">
        <f t="shared" si="272"/>
        <v>0.12001056062073484</v>
      </c>
      <c r="CI163" s="174">
        <f t="shared" si="273"/>
        <v>8.0213878736503097E-2</v>
      </c>
      <c r="CJ163" s="174">
        <f t="shared" si="274"/>
        <v>5.4346392001090038E-2</v>
      </c>
      <c r="CK163" s="174">
        <f t="shared" si="275"/>
        <v>3.4592107302754013E-2</v>
      </c>
      <c r="CL163" s="71">
        <f t="shared" si="276"/>
        <v>0</v>
      </c>
      <c r="CM163" s="7">
        <f t="shared" si="277"/>
        <v>3.6109958306813454E-2</v>
      </c>
      <c r="CN163" s="7">
        <f t="shared" si="278"/>
        <v>4.4873224918689669E-2</v>
      </c>
      <c r="CO163" s="7">
        <f t="shared" si="279"/>
        <v>4.4814679888582204E-2</v>
      </c>
      <c r="CP163" s="7">
        <f t="shared" si="280"/>
        <v>4.8475284928986194E-2</v>
      </c>
      <c r="CQ163" s="7">
        <f t="shared" si="281"/>
        <v>0.13385858936467188</v>
      </c>
      <c r="CR163" s="71">
        <f t="shared" si="282"/>
        <v>0</v>
      </c>
      <c r="CS163" s="7">
        <f t="shared" si="283"/>
        <v>2.9637687593382607</v>
      </c>
      <c r="CT163" s="7">
        <f t="shared" si="284"/>
        <v>2.2949399027308615</v>
      </c>
      <c r="CU163" s="92">
        <f t="shared" si="308"/>
        <v>7.2488781946810041</v>
      </c>
      <c r="CV163" s="93">
        <f t="shared" si="302"/>
        <v>0</v>
      </c>
      <c r="CW163" s="71">
        <f t="shared" si="305"/>
        <v>0</v>
      </c>
      <c r="CX163" s="16">
        <v>1996</v>
      </c>
      <c r="CY163" s="7">
        <f t="shared" si="287"/>
        <v>2.9637687593382607</v>
      </c>
      <c r="CZ163" s="7">
        <f t="shared" si="288"/>
        <v>5.2587086620691217</v>
      </c>
      <c r="DA163" s="7">
        <f t="shared" si="289"/>
        <v>12.507586856750127</v>
      </c>
      <c r="DB163" s="92">
        <f t="shared" si="290"/>
        <v>12.507586856750127</v>
      </c>
      <c r="DC163" s="93">
        <f t="shared" si="306"/>
        <v>0</v>
      </c>
      <c r="DD163" s="7">
        <f t="shared" si="291"/>
        <v>1.7827251995405218</v>
      </c>
      <c r="DE163" s="7">
        <f t="shared" si="292"/>
        <v>1.891131696579323</v>
      </c>
      <c r="DF163" s="7">
        <f t="shared" si="293"/>
        <v>2.0859481355823593</v>
      </c>
      <c r="DG163" s="7">
        <f t="shared" si="294"/>
        <v>2.5644088654230046</v>
      </c>
      <c r="DH163" s="7">
        <f t="shared" si="295"/>
        <v>4.1833729596249176</v>
      </c>
      <c r="DI163" s="71">
        <f t="shared" si="296"/>
        <v>0</v>
      </c>
      <c r="DJ163" s="16">
        <v>1996</v>
      </c>
      <c r="DK163" s="23">
        <f t="shared" si="297"/>
        <v>2.0055019049919931</v>
      </c>
      <c r="DL163" s="23">
        <f t="shared" si="298"/>
        <v>1.1700895550923889</v>
      </c>
      <c r="DM163" s="23">
        <f t="shared" si="299"/>
        <v>0.90503627152757093</v>
      </c>
      <c r="DN163" s="23">
        <f t="shared" si="300"/>
        <v>0.93189129818063476</v>
      </c>
      <c r="DP163" s="7">
        <v>17.59661122197279</v>
      </c>
      <c r="DQ163" s="7">
        <v>17.210720624999706</v>
      </c>
      <c r="DR163" s="7">
        <v>16.462532049240249</v>
      </c>
      <c r="DS163" s="7">
        <v>16.691982977996783</v>
      </c>
      <c r="DT163" s="7">
        <v>32.03815312579048</v>
      </c>
      <c r="DU163" s="71">
        <f t="shared" si="216"/>
        <v>0</v>
      </c>
      <c r="DV163" s="16">
        <v>1996</v>
      </c>
      <c r="DW163" s="23">
        <f t="shared" si="217"/>
        <v>2.2009114324328864</v>
      </c>
      <c r="DX163" s="23">
        <f t="shared" si="218"/>
        <v>2.1526458308444463</v>
      </c>
      <c r="DY163" s="23">
        <f t="shared" si="219"/>
        <v>2.0590654948790506</v>
      </c>
      <c r="DZ163" s="23">
        <f t="shared" si="220"/>
        <v>2.0877642690868941</v>
      </c>
      <c r="EA163" s="23">
        <f t="shared" si="221"/>
        <v>4.0071998295068498</v>
      </c>
      <c r="EB163" s="71">
        <f t="shared" si="222"/>
        <v>0</v>
      </c>
      <c r="EC163" s="23">
        <f t="shared" si="223"/>
        <v>-0.41818623289236467</v>
      </c>
      <c r="ED163" s="23">
        <f t="shared" si="224"/>
        <v>-0.26151413426512327</v>
      </c>
      <c r="EE163" s="23">
        <f t="shared" si="225"/>
        <v>2.6882640703308702E-2</v>
      </c>
      <c r="EF163" s="23">
        <f t="shared" si="226"/>
        <v>0.47664459633611056</v>
      </c>
      <c r="EG163" s="23">
        <f t="shared" si="227"/>
        <v>0.17617313011806779</v>
      </c>
      <c r="EH163" s="22">
        <f t="shared" si="215"/>
        <v>-8.8817841970012523E-16</v>
      </c>
      <c r="EI163" s="23">
        <f t="shared" si="228"/>
        <v>1.9461254823961938</v>
      </c>
      <c r="EJ163" s="23">
        <f t="shared" si="229"/>
        <v>0.93555127413871464</v>
      </c>
    </row>
    <row r="164" spans="1:148">
      <c r="A164" s="16">
        <v>1997</v>
      </c>
      <c r="B164" s="9">
        <v>4199413.6540250191</v>
      </c>
      <c r="C164" s="9">
        <v>773512.92746014812</v>
      </c>
      <c r="D164" s="9">
        <v>312622.01159655908</v>
      </c>
      <c r="E164" s="9">
        <v>1798386.7229342868</v>
      </c>
      <c r="F164" s="9">
        <f t="shared" si="304"/>
        <v>1298727.0454216786</v>
      </c>
      <c r="G164" s="9">
        <v>1038062.6309947092</v>
      </c>
      <c r="H164" s="9">
        <v>171343.61213678896</v>
      </c>
      <c r="I164" s="9">
        <v>105485.7489025267</v>
      </c>
      <c r="J164" s="9">
        <v>33300693.472350731</v>
      </c>
      <c r="K164" s="9">
        <v>14622354</v>
      </c>
      <c r="L164" s="9">
        <f t="shared" si="255"/>
        <v>2277382.5248896815</v>
      </c>
      <c r="M164" s="40"/>
      <c r="N164" s="40">
        <v>2016.9501863463117</v>
      </c>
      <c r="O164" s="27">
        <f t="shared" si="257"/>
        <v>287191.35469056619</v>
      </c>
      <c r="P164" s="27">
        <f t="shared" si="230"/>
        <v>12.610589198425417</v>
      </c>
      <c r="Q164" s="19">
        <v>1997</v>
      </c>
      <c r="R164" s="7">
        <f t="shared" si="231"/>
        <v>12.610589198425417</v>
      </c>
      <c r="S164" s="7">
        <f t="shared" si="232"/>
        <v>2.3228132714485032</v>
      </c>
      <c r="T164" s="7">
        <f t="shared" si="233"/>
        <v>0.93878528942986228</v>
      </c>
      <c r="U164" s="7">
        <f t="shared" si="234"/>
        <v>5.4004482652214776</v>
      </c>
      <c r="V164" s="7">
        <v>3.9</v>
      </c>
      <c r="W164" s="7"/>
      <c r="X164" s="7">
        <f t="shared" si="235"/>
        <v>3.1172402816674172</v>
      </c>
      <c r="Y164" s="7">
        <f t="shared" si="236"/>
        <v>0.51453466661003333</v>
      </c>
      <c r="Z164" s="7">
        <f t="shared" si="237"/>
        <v>0.31676742404812253</v>
      </c>
      <c r="AA164" s="71">
        <f t="shared" si="258"/>
        <v>0</v>
      </c>
      <c r="AB164" s="16">
        <v>1997</v>
      </c>
      <c r="AC164" s="9">
        <f t="shared" si="259"/>
        <v>239789.00751264591</v>
      </c>
      <c r="AD164" s="9">
        <f t="shared" si="259"/>
        <v>193378.23186503703</v>
      </c>
      <c r="AE164" s="9">
        <f t="shared" si="259"/>
        <v>170172.84404123257</v>
      </c>
      <c r="AF164" s="9">
        <f t="shared" si="259"/>
        <v>100556.68056981926</v>
      </c>
      <c r="AG164" s="9">
        <f t="shared" si="259"/>
        <v>69616.163471413325</v>
      </c>
      <c r="AH164" s="9">
        <f t="shared" si="260"/>
        <v>11473.227825593718</v>
      </c>
      <c r="AI164" s="9">
        <f t="shared" si="260"/>
        <v>22164.900622196041</v>
      </c>
      <c r="AJ164" s="9">
        <f t="shared" si="260"/>
        <v>34138.323666344251</v>
      </c>
      <c r="AK164" s="9">
        <f t="shared" si="260"/>
        <v>55521.669259548893</v>
      </c>
      <c r="AL164" s="9">
        <f t="shared" si="260"/>
        <v>189323.89022287619</v>
      </c>
      <c r="AM164" s="27">
        <f t="shared" si="261"/>
        <v>53951.601688028604</v>
      </c>
      <c r="AN164" s="27">
        <f t="shared" si="261"/>
        <v>143870.93783474294</v>
      </c>
      <c r="AO164" s="27">
        <f t="shared" si="261"/>
        <v>251774.14121080018</v>
      </c>
      <c r="AP164" s="27">
        <f t="shared" si="261"/>
        <v>467580.54796291457</v>
      </c>
      <c r="AQ164" s="27">
        <f t="shared" si="261"/>
        <v>881209.49423780048</v>
      </c>
      <c r="AR164" s="19">
        <v>1997</v>
      </c>
      <c r="AS164" s="27">
        <f t="shared" ref="AS164:AS167" si="310">$G164*AS$6/100</f>
        <v>220137.52786647491</v>
      </c>
      <c r="AT164" s="27">
        <f t="shared" si="309"/>
        <v>226384.91694769356</v>
      </c>
      <c r="AU164" s="27">
        <f t="shared" si="309"/>
        <v>205144.24662176496</v>
      </c>
      <c r="AV164" s="27">
        <f t="shared" si="309"/>
        <v>200732.95547088108</v>
      </c>
      <c r="AW164" s="27">
        <f t="shared" si="309"/>
        <v>185662.98408789467</v>
      </c>
      <c r="AX164" s="157">
        <f t="shared" si="262"/>
        <v>1038062.6309947092</v>
      </c>
      <c r="AY164" s="27">
        <f t="shared" si="263"/>
        <v>71353.971860137477</v>
      </c>
      <c r="AZ164" s="27">
        <f t="shared" si="263"/>
        <v>41498.446659276487</v>
      </c>
      <c r="BA164" s="27">
        <f t="shared" si="263"/>
        <v>27737.153720997791</v>
      </c>
      <c r="BB164" s="27">
        <f t="shared" si="263"/>
        <v>18792.436581549537</v>
      </c>
      <c r="BC164" s="27">
        <f t="shared" si="263"/>
        <v>11961.603314827647</v>
      </c>
      <c r="BD164" s="27">
        <f t="shared" si="264"/>
        <v>12361.874913887104</v>
      </c>
      <c r="BE164" s="27">
        <f t="shared" si="264"/>
        <v>15361.889612674962</v>
      </c>
      <c r="BF164" s="27">
        <f t="shared" si="264"/>
        <v>15341.847320383482</v>
      </c>
      <c r="BG164" s="27">
        <f t="shared" si="264"/>
        <v>16595.018017345501</v>
      </c>
      <c r="BH164" s="27">
        <f t="shared" si="264"/>
        <v>45825.119038235636</v>
      </c>
      <c r="BI164" s="4"/>
      <c r="BJ164" s="7">
        <f t="shared" si="238"/>
        <v>0.72007211414903594</v>
      </c>
      <c r="BK164" s="7">
        <f t="shared" si="239"/>
        <v>0.58070331786212581</v>
      </c>
      <c r="BL164" s="7">
        <f t="shared" si="240"/>
        <v>0.51101891971867064</v>
      </c>
      <c r="BM164" s="7">
        <f t="shared" si="241"/>
        <v>0.30196572528830545</v>
      </c>
      <c r="BN164" s="7">
        <f t="shared" si="242"/>
        <v>0.20905319443036527</v>
      </c>
      <c r="BO164" s="71">
        <f t="shared" si="265"/>
        <v>0</v>
      </c>
      <c r="BP164" s="7">
        <f t="shared" si="243"/>
        <v>3.4453420122075945E-2</v>
      </c>
      <c r="BQ164" s="7">
        <f t="shared" si="244"/>
        <v>6.6559877020577238E-2</v>
      </c>
      <c r="BR164" s="7">
        <f t="shared" si="245"/>
        <v>0.10251535360574096</v>
      </c>
      <c r="BS164" s="7">
        <f t="shared" si="246"/>
        <v>0.16672826740274355</v>
      </c>
      <c r="BT164" s="7">
        <f t="shared" si="247"/>
        <v>0.56852837127872458</v>
      </c>
      <c r="BU164" s="7">
        <f t="shared" si="248"/>
        <v>0.16201344795664432</v>
      </c>
      <c r="BV164" s="7">
        <f t="shared" si="249"/>
        <v>0.4320358612177182</v>
      </c>
      <c r="BW164" s="7">
        <f t="shared" si="250"/>
        <v>0.7560627571310069</v>
      </c>
      <c r="BX164" s="7">
        <f t="shared" si="251"/>
        <v>1.404116548957584</v>
      </c>
      <c r="BY164" s="7">
        <f t="shared" si="252"/>
        <v>2.6462196499585238</v>
      </c>
      <c r="BZ164" s="180">
        <f t="shared" si="303"/>
        <v>5.4004482652214776</v>
      </c>
      <c r="CA164" s="7">
        <f t="shared" si="266"/>
        <v>0.6610598906874211</v>
      </c>
      <c r="CB164" s="7">
        <f t="shared" si="267"/>
        <v>0.67982042817113986</v>
      </c>
      <c r="CC164" s="7">
        <f t="shared" si="268"/>
        <v>0.6160359597078493</v>
      </c>
      <c r="CD164" s="7">
        <f t="shared" si="269"/>
        <v>0.60278911500010612</v>
      </c>
      <c r="CE164" s="7">
        <f t="shared" si="270"/>
        <v>0.5575348881009009</v>
      </c>
      <c r="CF164" s="71">
        <f t="shared" si="253"/>
        <v>0</v>
      </c>
      <c r="CG164" s="174">
        <f t="shared" si="271"/>
        <v>0.21427172956437693</v>
      </c>
      <c r="CH164" s="174">
        <f t="shared" si="272"/>
        <v>0.12461736478170425</v>
      </c>
      <c r="CI164" s="174">
        <f t="shared" si="273"/>
        <v>8.3293021342116205E-2</v>
      </c>
      <c r="CJ164" s="174">
        <f t="shared" si="274"/>
        <v>5.6432568280155276E-2</v>
      </c>
      <c r="CK164" s="174">
        <f t="shared" si="275"/>
        <v>3.5919982641680601E-2</v>
      </c>
      <c r="CL164" s="71">
        <f t="shared" si="276"/>
        <v>0</v>
      </c>
      <c r="CM164" s="7">
        <f t="shared" si="277"/>
        <v>3.7121974424199483E-2</v>
      </c>
      <c r="CN164" s="7">
        <f t="shared" si="278"/>
        <v>4.6130839964128083E-2</v>
      </c>
      <c r="CO164" s="7">
        <f t="shared" si="279"/>
        <v>4.6070654153558939E-2</v>
      </c>
      <c r="CP164" s="7">
        <f t="shared" si="280"/>
        <v>4.9833851151250642E-2</v>
      </c>
      <c r="CQ164" s="7">
        <f t="shared" si="281"/>
        <v>0.13761010435498536</v>
      </c>
      <c r="CR164" s="71">
        <f t="shared" si="282"/>
        <v>0</v>
      </c>
      <c r="CS164" s="7">
        <f t="shared" si="283"/>
        <v>3.1172402816674172</v>
      </c>
      <c r="CT164" s="7">
        <f t="shared" si="284"/>
        <v>2.3228132714485028</v>
      </c>
      <c r="CU164" s="92">
        <f t="shared" si="308"/>
        <v>7.1705356453094957</v>
      </c>
      <c r="CV164" s="93">
        <f t="shared" si="302"/>
        <v>0</v>
      </c>
      <c r="CW164" s="71">
        <f t="shared" si="305"/>
        <v>0</v>
      </c>
      <c r="CX164" s="16">
        <v>1997</v>
      </c>
      <c r="CY164" s="7">
        <f t="shared" si="287"/>
        <v>3.1172402816674172</v>
      </c>
      <c r="CZ164" s="7">
        <f t="shared" si="288"/>
        <v>5.44005355311592</v>
      </c>
      <c r="DA164" s="7">
        <f t="shared" si="289"/>
        <v>12.610589198425416</v>
      </c>
      <c r="DB164" s="92">
        <f t="shared" si="290"/>
        <v>12.610589198425417</v>
      </c>
      <c r="DC164" s="93">
        <f t="shared" si="306"/>
        <v>0</v>
      </c>
      <c r="DD164" s="7">
        <f t="shared" si="291"/>
        <v>1.8289925769037538</v>
      </c>
      <c r="DE164" s="7">
        <f t="shared" si="292"/>
        <v>1.9298676890173934</v>
      </c>
      <c r="DF164" s="7">
        <f t="shared" si="293"/>
        <v>2.1149966656589432</v>
      </c>
      <c r="DG164" s="7">
        <f t="shared" si="294"/>
        <v>2.5818660760801451</v>
      </c>
      <c r="DH164" s="7">
        <f t="shared" si="295"/>
        <v>4.1548661907651807</v>
      </c>
      <c r="DI164" s="71">
        <f t="shared" si="296"/>
        <v>0</v>
      </c>
      <c r="DJ164" s="16">
        <v>1997</v>
      </c>
      <c r="DK164" s="23">
        <f t="shared" si="297"/>
        <v>1.9644788373558504</v>
      </c>
      <c r="DL164" s="23">
        <f t="shared" si="298"/>
        <v>1.156372471035042</v>
      </c>
      <c r="DM164" s="23">
        <f t="shared" si="299"/>
        <v>0.90503627152757105</v>
      </c>
      <c r="DN164" s="23">
        <f t="shared" si="300"/>
        <v>0.93189129818063465</v>
      </c>
      <c r="DP164" s="7">
        <v>17.743022053738589</v>
      </c>
      <c r="DQ164" s="7">
        <v>17.353920692910989</v>
      </c>
      <c r="DR164" s="7">
        <v>16.587788017187162</v>
      </c>
      <c r="DS164" s="7">
        <v>16.751178610187736</v>
      </c>
      <c r="DT164" s="7">
        <v>31.564090625975528</v>
      </c>
      <c r="DU164" s="71">
        <f t="shared" si="216"/>
        <v>0</v>
      </c>
      <c r="DV164" s="16">
        <v>1997</v>
      </c>
      <c r="DW164" s="23">
        <f t="shared" si="217"/>
        <v>2.2374996225829982</v>
      </c>
      <c r="DX164" s="23">
        <f t="shared" si="218"/>
        <v>2.1884316484035464</v>
      </c>
      <c r="DY164" s="23">
        <f t="shared" si="219"/>
        <v>2.0918178039531101</v>
      </c>
      <c r="DZ164" s="23">
        <f t="shared" si="220"/>
        <v>2.1124223204252837</v>
      </c>
      <c r="EA164" s="23">
        <f t="shared" si="221"/>
        <v>3.9804178030604795</v>
      </c>
      <c r="EB164" s="71">
        <f t="shared" si="222"/>
        <v>0</v>
      </c>
      <c r="EC164" s="23">
        <f t="shared" si="223"/>
        <v>-0.40850704567924434</v>
      </c>
      <c r="ED164" s="23">
        <f t="shared" si="224"/>
        <v>-0.25856395938615306</v>
      </c>
      <c r="EE164" s="23">
        <f t="shared" si="225"/>
        <v>2.3178861705833054E-2</v>
      </c>
      <c r="EF164" s="23">
        <f t="shared" si="226"/>
        <v>0.46944375565486141</v>
      </c>
      <c r="EG164" s="23">
        <f t="shared" si="227"/>
        <v>0.17444838770470117</v>
      </c>
      <c r="EH164" s="22">
        <f t="shared" si="215"/>
        <v>-1.7763568394002505E-15</v>
      </c>
      <c r="EI164" s="23">
        <f t="shared" si="228"/>
        <v>1.9028510970402395</v>
      </c>
      <c r="EJ164" s="23">
        <f t="shared" si="229"/>
        <v>0.93489079633376149</v>
      </c>
    </row>
    <row r="165" spans="1:148">
      <c r="A165" s="16">
        <v>1998</v>
      </c>
      <c r="B165" s="9">
        <v>4669953.0303605665</v>
      </c>
      <c r="C165" s="9">
        <v>862852.30214097945</v>
      </c>
      <c r="D165" s="9">
        <v>332301.0500622305</v>
      </c>
      <c r="E165" s="9">
        <v>1966315.276997081</v>
      </c>
      <c r="F165" s="9">
        <f t="shared" si="304"/>
        <v>1340687.3036477137</v>
      </c>
      <c r="G165" s="9">
        <v>1192454.7775705224</v>
      </c>
      <c r="H165" s="9">
        <v>201365.60669184235</v>
      </c>
      <c r="I165" s="9">
        <v>114664.01689791029</v>
      </c>
      <c r="J165" s="9">
        <v>34376597.529428557</v>
      </c>
      <c r="K165" s="9">
        <v>14821714</v>
      </c>
      <c r="L165" s="9">
        <f t="shared" si="255"/>
        <v>2319340.2280889074</v>
      </c>
      <c r="M165" s="40"/>
      <c r="N165" s="40">
        <v>1927.8143391193341</v>
      </c>
      <c r="O165" s="27">
        <f t="shared" si="257"/>
        <v>315075.1006503409</v>
      </c>
      <c r="P165" s="27">
        <f t="shared" si="230"/>
        <v>13.58468657743917</v>
      </c>
      <c r="Q165" s="19">
        <v>1998</v>
      </c>
      <c r="R165" s="7">
        <f t="shared" si="231"/>
        <v>13.58468657743917</v>
      </c>
      <c r="S165" s="7">
        <f t="shared" si="232"/>
        <v>2.5099991393922072</v>
      </c>
      <c r="T165" s="7">
        <f t="shared" si="233"/>
        <v>0.96664904017263387</v>
      </c>
      <c r="U165" s="7">
        <f t="shared" si="234"/>
        <v>5.7199240713505457</v>
      </c>
      <c r="V165" s="7">
        <v>3.9</v>
      </c>
      <c r="W165" s="7"/>
      <c r="X165" s="7">
        <f t="shared" si="235"/>
        <v>3.4687981454526011</v>
      </c>
      <c r="Y165" s="7">
        <f t="shared" si="236"/>
        <v>0.58576363329576342</v>
      </c>
      <c r="Z165" s="7">
        <f t="shared" si="237"/>
        <v>0.33355254777541782</v>
      </c>
      <c r="AA165" s="71">
        <f t="shared" si="258"/>
        <v>0</v>
      </c>
      <c r="AB165" s="16">
        <v>1998</v>
      </c>
      <c r="AC165" s="9">
        <f t="shared" si="259"/>
        <v>267484.21366370365</v>
      </c>
      <c r="AD165" s="9">
        <f t="shared" si="259"/>
        <v>215713.07553524486</v>
      </c>
      <c r="AE165" s="9">
        <f t="shared" si="259"/>
        <v>189827.50647101548</v>
      </c>
      <c r="AF165" s="9">
        <f t="shared" si="259"/>
        <v>112170.79927832734</v>
      </c>
      <c r="AG165" s="9">
        <f t="shared" si="259"/>
        <v>77656.707192688147</v>
      </c>
      <c r="AH165" s="9">
        <f t="shared" si="260"/>
        <v>12195.448537283859</v>
      </c>
      <c r="AI165" s="9">
        <f t="shared" si="260"/>
        <v>23560.144449412142</v>
      </c>
      <c r="AJ165" s="9">
        <f t="shared" si="260"/>
        <v>36287.274666795573</v>
      </c>
      <c r="AK165" s="9">
        <f t="shared" si="260"/>
        <v>59016.666491052136</v>
      </c>
      <c r="AL165" s="9">
        <f t="shared" si="260"/>
        <v>201241.5159176868</v>
      </c>
      <c r="AM165" s="27">
        <f t="shared" si="261"/>
        <v>58989.458309912428</v>
      </c>
      <c r="AN165" s="27">
        <f t="shared" si="261"/>
        <v>157305.22215976648</v>
      </c>
      <c r="AO165" s="27">
        <f t="shared" si="261"/>
        <v>275284.13877959136</v>
      </c>
      <c r="AP165" s="27">
        <f t="shared" si="261"/>
        <v>511241.97201924108</v>
      </c>
      <c r="AQ165" s="27">
        <f t="shared" si="261"/>
        <v>963494.48572856968</v>
      </c>
      <c r="AR165" s="19">
        <v>1998</v>
      </c>
      <c r="AS165" s="27">
        <f t="shared" si="310"/>
        <v>252878.81384902674</v>
      </c>
      <c r="AT165" s="27">
        <f t="shared" si="309"/>
        <v>260055.38367709436</v>
      </c>
      <c r="AU165" s="27">
        <f t="shared" si="309"/>
        <v>235655.56612014864</v>
      </c>
      <c r="AV165" s="27">
        <f t="shared" si="309"/>
        <v>230588.17899815441</v>
      </c>
      <c r="AW165" s="27">
        <f t="shared" si="309"/>
        <v>213276.83492609829</v>
      </c>
      <c r="AX165" s="157">
        <f t="shared" si="262"/>
        <v>1192454.7775705224</v>
      </c>
      <c r="AY165" s="27">
        <f t="shared" si="263"/>
        <v>83856.267848600153</v>
      </c>
      <c r="AZ165" s="27">
        <f t="shared" si="263"/>
        <v>48769.602695448753</v>
      </c>
      <c r="BA165" s="27">
        <f t="shared" si="263"/>
        <v>32597.12292323268</v>
      </c>
      <c r="BB165" s="27">
        <f t="shared" si="263"/>
        <v>22085.155940570974</v>
      </c>
      <c r="BC165" s="27">
        <f t="shared" si="263"/>
        <v>14057.457283989768</v>
      </c>
      <c r="BD165" s="27">
        <f t="shared" si="264"/>
        <v>13437.476140266108</v>
      </c>
      <c r="BE165" s="27">
        <f t="shared" si="264"/>
        <v>16698.520780842675</v>
      </c>
      <c r="BF165" s="27">
        <f t="shared" si="264"/>
        <v>16676.734617632072</v>
      </c>
      <c r="BG165" s="27">
        <f t="shared" si="264"/>
        <v>18038.943138379243</v>
      </c>
      <c r="BH165" s="27">
        <f t="shared" si="264"/>
        <v>49812.342220790182</v>
      </c>
      <c r="BI165" s="4"/>
      <c r="BJ165" s="7">
        <f t="shared" si="238"/>
        <v>0.77809973321158421</v>
      </c>
      <c r="BK165" s="7">
        <f t="shared" si="239"/>
        <v>0.6274997848480518</v>
      </c>
      <c r="BL165" s="7">
        <f t="shared" si="240"/>
        <v>0.55219981066628554</v>
      </c>
      <c r="BM165" s="7">
        <f t="shared" si="241"/>
        <v>0.32629988812098693</v>
      </c>
      <c r="BN165" s="7">
        <f t="shared" si="242"/>
        <v>0.22589992254529861</v>
      </c>
      <c r="BO165" s="71">
        <f t="shared" si="265"/>
        <v>0</v>
      </c>
      <c r="BP165" s="7">
        <f t="shared" si="243"/>
        <v>3.5476019774335663E-2</v>
      </c>
      <c r="BQ165" s="7">
        <f t="shared" si="244"/>
        <v>6.8535416948239739E-2</v>
      </c>
      <c r="BR165" s="7">
        <f t="shared" si="245"/>
        <v>0.10555807518685162</v>
      </c>
      <c r="BS165" s="7">
        <f t="shared" si="246"/>
        <v>0.17167686953465977</v>
      </c>
      <c r="BT165" s="7">
        <f t="shared" si="247"/>
        <v>0.58540265872854713</v>
      </c>
      <c r="BU165" s="7">
        <f t="shared" si="248"/>
        <v>0.17159772214051638</v>
      </c>
      <c r="BV165" s="7">
        <f t="shared" si="249"/>
        <v>0.45759392570804364</v>
      </c>
      <c r="BW165" s="7">
        <f t="shared" si="250"/>
        <v>0.80078936998907646</v>
      </c>
      <c r="BX165" s="7">
        <f t="shared" si="251"/>
        <v>1.487180258551142</v>
      </c>
      <c r="BY165" s="7">
        <f t="shared" si="252"/>
        <v>2.8027627949617671</v>
      </c>
      <c r="BZ165" s="180">
        <f t="shared" si="303"/>
        <v>5.7199240713505457</v>
      </c>
      <c r="CA165" s="7">
        <f t="shared" si="266"/>
        <v>0.73561327188517245</v>
      </c>
      <c r="CB165" s="7">
        <f t="shared" si="267"/>
        <v>0.7564895957328831</v>
      </c>
      <c r="CC165" s="7">
        <f t="shared" si="268"/>
        <v>0.68551160689597757</v>
      </c>
      <c r="CD165" s="7">
        <f t="shared" si="269"/>
        <v>0.67077080214455853</v>
      </c>
      <c r="CE165" s="7">
        <f t="shared" si="270"/>
        <v>0.62041286879400948</v>
      </c>
      <c r="CF165" s="71">
        <f t="shared" si="253"/>
        <v>0</v>
      </c>
      <c r="CG165" s="174">
        <f t="shared" si="271"/>
        <v>0.2439341699736684</v>
      </c>
      <c r="CH165" s="174">
        <f t="shared" si="272"/>
        <v>0.1418686146984118</v>
      </c>
      <c r="CI165" s="174">
        <f t="shared" si="273"/>
        <v>9.4823587166610851E-2</v>
      </c>
      <c r="CJ165" s="174">
        <f t="shared" si="274"/>
        <v>6.4244740689257201E-2</v>
      </c>
      <c r="CK165" s="174">
        <f t="shared" si="275"/>
        <v>4.0892520767815049E-2</v>
      </c>
      <c r="CL165" s="71">
        <f t="shared" si="276"/>
        <v>0</v>
      </c>
      <c r="CM165" s="7">
        <f t="shared" si="277"/>
        <v>3.9089023073801216E-2</v>
      </c>
      <c r="CN165" s="7">
        <f t="shared" si="278"/>
        <v>4.8575257532534097E-2</v>
      </c>
      <c r="CO165" s="7">
        <f t="shared" si="279"/>
        <v>4.8511882548456765E-2</v>
      </c>
      <c r="CP165" s="7">
        <f t="shared" si="280"/>
        <v>5.2474486816028718E-2</v>
      </c>
      <c r="CQ165" s="7">
        <f t="shared" si="281"/>
        <v>0.144901897804597</v>
      </c>
      <c r="CR165" s="71">
        <f t="shared" si="282"/>
        <v>0</v>
      </c>
      <c r="CS165" s="7">
        <f t="shared" si="283"/>
        <v>3.4687981454526011</v>
      </c>
      <c r="CT165" s="7">
        <f t="shared" si="284"/>
        <v>2.5099991393922072</v>
      </c>
      <c r="CU165" s="92">
        <f t="shared" si="308"/>
        <v>7.6058892925943606</v>
      </c>
      <c r="CV165" s="93">
        <f t="shared" si="302"/>
        <v>0</v>
      </c>
      <c r="CW165" s="71">
        <f t="shared" si="305"/>
        <v>0</v>
      </c>
      <c r="CX165" s="16">
        <v>1998</v>
      </c>
      <c r="CY165" s="7">
        <f t="shared" si="287"/>
        <v>3.4687981454526011</v>
      </c>
      <c r="CZ165" s="7">
        <f t="shared" si="288"/>
        <v>5.9787972848448083</v>
      </c>
      <c r="DA165" s="7">
        <f t="shared" si="289"/>
        <v>13.584686577439168</v>
      </c>
      <c r="DB165" s="92">
        <f t="shared" si="290"/>
        <v>13.58468657743917</v>
      </c>
      <c r="DC165" s="93">
        <f t="shared" si="306"/>
        <v>0</v>
      </c>
      <c r="DD165" s="7">
        <f t="shared" si="291"/>
        <v>2.0038099400590781</v>
      </c>
      <c r="DE165" s="7">
        <f t="shared" si="292"/>
        <v>2.1005625954681642</v>
      </c>
      <c r="DF165" s="7">
        <f t="shared" si="293"/>
        <v>2.2873943324532591</v>
      </c>
      <c r="DG165" s="7">
        <f t="shared" si="294"/>
        <v>2.7726470458566328</v>
      </c>
      <c r="DH165" s="7">
        <f t="shared" si="295"/>
        <v>4.4202726636020335</v>
      </c>
      <c r="DI165" s="71">
        <f t="shared" si="296"/>
        <v>0</v>
      </c>
      <c r="DJ165" s="16">
        <v>1998</v>
      </c>
      <c r="DK165" s="23">
        <f t="shared" si="297"/>
        <v>1.9324489008684549</v>
      </c>
      <c r="DL165" s="23">
        <f t="shared" si="298"/>
        <v>1.1415225998858056</v>
      </c>
      <c r="DM165" s="23">
        <f t="shared" si="299"/>
        <v>0.90503627152757105</v>
      </c>
      <c r="DN165" s="23">
        <f t="shared" si="300"/>
        <v>0.93189129818063476</v>
      </c>
      <c r="DP165" s="7">
        <v>17.492033262272138</v>
      </c>
      <c r="DQ165" s="7">
        <v>17.108436041608275</v>
      </c>
      <c r="DR165" s="7">
        <v>16.373064532320658</v>
      </c>
      <c r="DS165" s="7">
        <v>16.649700871112625</v>
      </c>
      <c r="DT165" s="7">
        <v>32.376765292686315</v>
      </c>
      <c r="DU165" s="71">
        <f t="shared" si="216"/>
        <v>0</v>
      </c>
      <c r="DV165" s="16">
        <v>1998</v>
      </c>
      <c r="DW165" s="23">
        <f t="shared" si="217"/>
        <v>2.3762378947010778</v>
      </c>
      <c r="DX165" s="23">
        <f t="shared" si="218"/>
        <v>2.3241274145541246</v>
      </c>
      <c r="DY165" s="23">
        <f t="shared" si="219"/>
        <v>2.2242294998376178</v>
      </c>
      <c r="DZ165" s="23">
        <f t="shared" si="220"/>
        <v>2.2618096794218094</v>
      </c>
      <c r="EA165" s="23">
        <f t="shared" si="221"/>
        <v>4.3982820889245415</v>
      </c>
      <c r="EB165" s="71">
        <f t="shared" si="222"/>
        <v>0</v>
      </c>
      <c r="EC165" s="23">
        <f t="shared" si="223"/>
        <v>-0.37242795464199974</v>
      </c>
      <c r="ED165" s="23">
        <f t="shared" si="224"/>
        <v>-0.22356481908596049</v>
      </c>
      <c r="EE165" s="23">
        <f t="shared" si="225"/>
        <v>6.316483261564132E-2</v>
      </c>
      <c r="EF165" s="23">
        <f t="shared" si="226"/>
        <v>0.51083736643482336</v>
      </c>
      <c r="EG165" s="23">
        <f t="shared" si="227"/>
        <v>2.1990574677491992E-2</v>
      </c>
      <c r="EH165" s="22">
        <f t="shared" si="215"/>
        <v>-3.5527136788005009E-15</v>
      </c>
      <c r="EI165" s="23">
        <f t="shared" si="228"/>
        <v>1.9774407673514098</v>
      </c>
      <c r="EJ165" s="23">
        <f t="shared" si="229"/>
        <v>0.93602980778884415</v>
      </c>
    </row>
    <row r="166" spans="1:148">
      <c r="A166" s="16">
        <v>1999</v>
      </c>
      <c r="B166" s="9">
        <v>5079525.1043885536</v>
      </c>
      <c r="C166" s="9">
        <v>897150.6165973983</v>
      </c>
      <c r="D166" s="9">
        <v>329635.53283119074</v>
      </c>
      <c r="E166" s="9">
        <v>2190731.020266721</v>
      </c>
      <c r="F166" s="9">
        <f t="shared" si="304"/>
        <v>1330486.6536016616</v>
      </c>
      <c r="G166" s="9">
        <v>1286695.5818257395</v>
      </c>
      <c r="H166" s="9">
        <v>208473.69144778803</v>
      </c>
      <c r="I166" s="9">
        <v>166838.66141971582</v>
      </c>
      <c r="J166" s="9">
        <v>34115042.400042608</v>
      </c>
      <c r="K166" s="9">
        <v>15017760</v>
      </c>
      <c r="L166" s="9">
        <f t="shared" si="255"/>
        <v>2271646.5305107161</v>
      </c>
      <c r="M166" s="40"/>
      <c r="N166" s="40">
        <v>2081.3192920940037</v>
      </c>
      <c r="O166" s="27">
        <f t="shared" si="257"/>
        <v>338234.53726711264</v>
      </c>
      <c r="P166" s="27">
        <f t="shared" si="230"/>
        <v>14.889399945116907</v>
      </c>
      <c r="Q166" s="19">
        <v>1999</v>
      </c>
      <c r="R166" s="7">
        <f t="shared" si="231"/>
        <v>14.889399945116907</v>
      </c>
      <c r="S166" s="7">
        <f t="shared" si="232"/>
        <v>2.6297801599574675</v>
      </c>
      <c r="T166" s="7">
        <f t="shared" si="233"/>
        <v>0.96624688008823656</v>
      </c>
      <c r="U166" s="7">
        <f t="shared" si="234"/>
        <v>6.4215984098087615</v>
      </c>
      <c r="V166" s="76">
        <v>3.9</v>
      </c>
      <c r="W166" s="76"/>
      <c r="X166" s="7">
        <f t="shared" si="235"/>
        <v>3.7716370589184214</v>
      </c>
      <c r="Y166" s="7">
        <f t="shared" si="236"/>
        <v>0.61109023111613558</v>
      </c>
      <c r="Z166" s="7">
        <f t="shared" si="237"/>
        <v>0.48904720522788342</v>
      </c>
      <c r="AA166" s="71">
        <f t="shared" si="258"/>
        <v>0</v>
      </c>
      <c r="AB166" s="16">
        <v>1999</v>
      </c>
      <c r="AC166" s="9">
        <f t="shared" si="259"/>
        <v>278116.69114519347</v>
      </c>
      <c r="AD166" s="9">
        <f t="shared" si="259"/>
        <v>224287.65414934958</v>
      </c>
      <c r="AE166" s="9">
        <f t="shared" si="259"/>
        <v>197373.13565142764</v>
      </c>
      <c r="AF166" s="9">
        <f t="shared" si="259"/>
        <v>116629.58015766178</v>
      </c>
      <c r="AG166" s="9">
        <f t="shared" si="259"/>
        <v>80743.555493765845</v>
      </c>
      <c r="AH166" s="9">
        <f t="shared" si="260"/>
        <v>12097.6240549047</v>
      </c>
      <c r="AI166" s="9">
        <f t="shared" si="260"/>
        <v>23371.159277731425</v>
      </c>
      <c r="AJ166" s="9">
        <f t="shared" si="260"/>
        <v>35996.200185166032</v>
      </c>
      <c r="AK166" s="9">
        <f t="shared" si="260"/>
        <v>58543.270630819476</v>
      </c>
      <c r="AL166" s="9">
        <f t="shared" si="260"/>
        <v>199627.27868256913</v>
      </c>
      <c r="AM166" s="27">
        <f t="shared" si="261"/>
        <v>65721.930608001625</v>
      </c>
      <c r="AN166" s="27">
        <f t="shared" si="261"/>
        <v>175258.48162133768</v>
      </c>
      <c r="AO166" s="27">
        <f t="shared" si="261"/>
        <v>306702.34283734096</v>
      </c>
      <c r="AP166" s="27">
        <f t="shared" si="261"/>
        <v>569590.06526934751</v>
      </c>
      <c r="AQ166" s="27">
        <f t="shared" si="261"/>
        <v>1073458.1999306933</v>
      </c>
      <c r="AR166" s="19">
        <v>1999</v>
      </c>
      <c r="AS166" s="27">
        <f t="shared" si="310"/>
        <v>272864.06045501656</v>
      </c>
      <c r="AT166" s="27">
        <f t="shared" si="309"/>
        <v>280607.80123590527</v>
      </c>
      <c r="AU166" s="27">
        <f t="shared" si="309"/>
        <v>254279.64352426457</v>
      </c>
      <c r="AV166" s="27">
        <f t="shared" si="309"/>
        <v>248811.77610999276</v>
      </c>
      <c r="AW166" s="27">
        <f t="shared" si="309"/>
        <v>230132.30050056029</v>
      </c>
      <c r="AX166" s="157">
        <f t="shared" si="262"/>
        <v>1286695.5818257395</v>
      </c>
      <c r="AY166" s="27">
        <f t="shared" si="263"/>
        <v>86816.343647926231</v>
      </c>
      <c r="AZ166" s="27">
        <f t="shared" si="263"/>
        <v>50491.140326269444</v>
      </c>
      <c r="BA166" s="27">
        <f t="shared" si="263"/>
        <v>33747.78174896205</v>
      </c>
      <c r="BB166" s="27">
        <f t="shared" si="263"/>
        <v>22864.748656789357</v>
      </c>
      <c r="BC166" s="27">
        <f t="shared" si="263"/>
        <v>14553.677067840938</v>
      </c>
      <c r="BD166" s="27">
        <f t="shared" si="264"/>
        <v>19551.822731776498</v>
      </c>
      <c r="BE166" s="27">
        <f t="shared" si="264"/>
        <v>24296.714262553211</v>
      </c>
      <c r="BF166" s="27">
        <f t="shared" si="264"/>
        <v>24265.014916883465</v>
      </c>
      <c r="BG166" s="27">
        <f t="shared" si="264"/>
        <v>26247.058214549692</v>
      </c>
      <c r="BH166" s="27">
        <f t="shared" si="264"/>
        <v>72478.051293952929</v>
      </c>
      <c r="BI166" s="4"/>
      <c r="BJ166" s="7">
        <f t="shared" si="238"/>
        <v>0.81523184958681483</v>
      </c>
      <c r="BK166" s="7">
        <f t="shared" si="239"/>
        <v>0.65744503998936688</v>
      </c>
      <c r="BL166" s="7">
        <f t="shared" si="240"/>
        <v>0.5785516351906429</v>
      </c>
      <c r="BM166" s="7">
        <f t="shared" si="241"/>
        <v>0.34187142079447075</v>
      </c>
      <c r="BN166" s="7">
        <f t="shared" si="242"/>
        <v>0.23668021439617207</v>
      </c>
      <c r="BO166" s="71">
        <f t="shared" si="265"/>
        <v>0</v>
      </c>
      <c r="BP166" s="7">
        <f t="shared" si="243"/>
        <v>3.5461260499238277E-2</v>
      </c>
      <c r="BQ166" s="7">
        <f t="shared" si="244"/>
        <v>6.8506903798255983E-2</v>
      </c>
      <c r="BR166" s="7">
        <f t="shared" si="245"/>
        <v>0.10551415930563543</v>
      </c>
      <c r="BS166" s="7">
        <f t="shared" si="246"/>
        <v>0.1716054459036708</v>
      </c>
      <c r="BT166" s="7">
        <f t="shared" si="247"/>
        <v>0.58515911058143599</v>
      </c>
      <c r="BU166" s="7">
        <f t="shared" si="248"/>
        <v>0.19264795229426282</v>
      </c>
      <c r="BV166" s="7">
        <f t="shared" si="249"/>
        <v>0.513727872784701</v>
      </c>
      <c r="BW166" s="7">
        <f t="shared" si="250"/>
        <v>0.8990237773732267</v>
      </c>
      <c r="BX166" s="7">
        <f t="shared" si="251"/>
        <v>1.6696155865502782</v>
      </c>
      <c r="BY166" s="7">
        <f t="shared" si="252"/>
        <v>3.1465832208062929</v>
      </c>
      <c r="BZ166" s="180">
        <f t="shared" si="303"/>
        <v>6.4215984098087615</v>
      </c>
      <c r="CA166" s="7">
        <f t="shared" si="266"/>
        <v>0.79983503246261767</v>
      </c>
      <c r="CB166" s="7">
        <f t="shared" si="267"/>
        <v>0.82253393662953433</v>
      </c>
      <c r="CC166" s="7">
        <f t="shared" si="268"/>
        <v>0.74535930673193884</v>
      </c>
      <c r="CD166" s="7">
        <f t="shared" si="269"/>
        <v>0.72933157518128133</v>
      </c>
      <c r="CE166" s="7">
        <f t="shared" si="270"/>
        <v>0.67457720791304909</v>
      </c>
      <c r="CF166" s="71">
        <f t="shared" si="253"/>
        <v>0</v>
      </c>
      <c r="CG166" s="174">
        <f t="shared" si="271"/>
        <v>0.25448112486536967</v>
      </c>
      <c r="CH166" s="174">
        <f t="shared" si="272"/>
        <v>0.14800257239664572</v>
      </c>
      <c r="CI166" s="174">
        <f t="shared" si="273"/>
        <v>9.8923464181067233E-2</v>
      </c>
      <c r="CJ166" s="174">
        <f t="shared" si="274"/>
        <v>6.702248348007564E-2</v>
      </c>
      <c r="CK166" s="174">
        <f t="shared" si="275"/>
        <v>4.2660586192977329E-2</v>
      </c>
      <c r="CL166" s="71">
        <f t="shared" si="276"/>
        <v>0</v>
      </c>
      <c r="CM166" s="7">
        <f t="shared" si="277"/>
        <v>5.7311441980655659E-2</v>
      </c>
      <c r="CN166" s="7">
        <f t="shared" si="278"/>
        <v>7.1219944497336651E-2</v>
      </c>
      <c r="CO166" s="7">
        <f t="shared" si="279"/>
        <v>7.1127025528343352E-2</v>
      </c>
      <c r="CP166" s="7">
        <f t="shared" si="280"/>
        <v>7.6936906326450616E-2</v>
      </c>
      <c r="CQ166" s="7">
        <f t="shared" si="281"/>
        <v>0.21245188689509706</v>
      </c>
      <c r="CR166" s="71">
        <f t="shared" si="282"/>
        <v>0</v>
      </c>
      <c r="CS166" s="7">
        <f t="shared" si="283"/>
        <v>3.7716370589184218</v>
      </c>
      <c r="CT166" s="7">
        <f t="shared" si="284"/>
        <v>2.6297801599574675</v>
      </c>
      <c r="CU166" s="92">
        <f t="shared" si="308"/>
        <v>8.4879827262410181</v>
      </c>
      <c r="CV166" s="93">
        <f t="shared" si="302"/>
        <v>0</v>
      </c>
      <c r="CW166" s="71">
        <f t="shared" si="305"/>
        <v>0</v>
      </c>
      <c r="CX166" s="16">
        <v>1999</v>
      </c>
      <c r="CY166" s="7">
        <f t="shared" si="287"/>
        <v>3.7716370589184218</v>
      </c>
      <c r="CZ166" s="7">
        <f t="shared" si="288"/>
        <v>6.4014172188758893</v>
      </c>
      <c r="DA166" s="7">
        <f t="shared" si="289"/>
        <v>14.889399945116907</v>
      </c>
      <c r="DB166" s="92">
        <f t="shared" si="290"/>
        <v>14.889399945116907</v>
      </c>
      <c r="DC166" s="93">
        <f t="shared" si="306"/>
        <v>0</v>
      </c>
      <c r="DD166" s="7">
        <f t="shared" si="291"/>
        <v>2.154968661688959</v>
      </c>
      <c r="DE166" s="7">
        <f t="shared" si="292"/>
        <v>2.2814362700958402</v>
      </c>
      <c r="DF166" s="7">
        <f t="shared" si="293"/>
        <v>2.4984993683108541</v>
      </c>
      <c r="DG166" s="7">
        <f t="shared" si="294"/>
        <v>3.0563834182362273</v>
      </c>
      <c r="DH166" s="7">
        <f t="shared" si="295"/>
        <v>4.8981122267850239</v>
      </c>
      <c r="DI166" s="71">
        <f t="shared" si="296"/>
        <v>0</v>
      </c>
      <c r="DJ166" s="74">
        <v>1999</v>
      </c>
      <c r="DK166" s="23">
        <f t="shared" si="297"/>
        <v>1.9604216390482669</v>
      </c>
      <c r="DL166" s="23">
        <f t="shared" si="298"/>
        <v>1.1594133189633731</v>
      </c>
      <c r="DM166" s="23">
        <f t="shared" si="299"/>
        <v>0.90503627152757105</v>
      </c>
      <c r="DN166" s="23">
        <f t="shared" si="300"/>
        <v>0.93189129818063465</v>
      </c>
      <c r="DP166" s="7">
        <v>17.825112949393723</v>
      </c>
      <c r="DQ166" s="7">
        <v>17.43421134962632</v>
      </c>
      <c r="DR166" s="7">
        <v>16.658017620221997</v>
      </c>
      <c r="DS166" s="7">
        <v>16.784368930923023</v>
      </c>
      <c r="DT166" s="7">
        <v>31.298289149834922</v>
      </c>
      <c r="DU166" s="71">
        <f t="shared" si="216"/>
        <v>0</v>
      </c>
      <c r="DV166" s="16">
        <v>1999</v>
      </c>
      <c r="DW166" s="23">
        <f t="shared" si="217"/>
        <v>2.6540523577040558</v>
      </c>
      <c r="DX166" s="23">
        <f t="shared" si="218"/>
        <v>2.5958494551228268</v>
      </c>
      <c r="DY166" s="23">
        <f t="shared" si="219"/>
        <v>2.4802788664028985</v>
      </c>
      <c r="DZ166" s="23">
        <f t="shared" si="220"/>
        <v>2.4990918183890716</v>
      </c>
      <c r="EA166" s="23">
        <f t="shared" si="221"/>
        <v>4.6601274474980521</v>
      </c>
      <c r="EB166" s="71">
        <f t="shared" si="222"/>
        <v>0</v>
      </c>
      <c r="EC166" s="23">
        <f t="shared" si="223"/>
        <v>-0.49908369601509683</v>
      </c>
      <c r="ED166" s="23">
        <f t="shared" si="224"/>
        <v>-0.31441318502698667</v>
      </c>
      <c r="EE166" s="23">
        <f t="shared" si="225"/>
        <v>1.8220501907955544E-2</v>
      </c>
      <c r="EF166" s="23">
        <f t="shared" si="226"/>
        <v>0.55729159984715571</v>
      </c>
      <c r="EG166" s="23">
        <f t="shared" si="227"/>
        <v>0.23798477928697181</v>
      </c>
      <c r="EH166" s="22">
        <f t="shared" si="215"/>
        <v>-4.4408920985006262E-16</v>
      </c>
      <c r="EI166" s="23">
        <f t="shared" si="228"/>
        <v>1.8788723762568464</v>
      </c>
      <c r="EJ166" s="23">
        <f t="shared" si="229"/>
        <v>0.93452522110321767</v>
      </c>
    </row>
    <row r="167" spans="1:148" ht="16" thickBot="1">
      <c r="A167" s="133">
        <v>2000</v>
      </c>
      <c r="B167" s="14">
        <v>5361618.1163535649</v>
      </c>
      <c r="C167" s="14">
        <v>965596.36095807981</v>
      </c>
      <c r="D167" s="14">
        <v>312350.42618946318</v>
      </c>
      <c r="E167" s="14">
        <v>2283853.4571161037</v>
      </c>
      <c r="F167" s="14">
        <f t="shared" si="304"/>
        <v>1390213.2037142396</v>
      </c>
      <c r="G167" s="14">
        <v>1388164.083754811</v>
      </c>
      <c r="H167" s="14">
        <v>216959.14245946988</v>
      </c>
      <c r="I167" s="14">
        <v>194694.6458756364</v>
      </c>
      <c r="J167" s="14">
        <v>35646492.402929224</v>
      </c>
      <c r="K167" s="14">
        <v>15211308</v>
      </c>
      <c r="L167" s="14">
        <f t="shared" si="255"/>
        <v>2343420.5922941817</v>
      </c>
      <c r="M167" s="134"/>
      <c r="N167" s="134">
        <v>2041.339740998053</v>
      </c>
      <c r="O167" s="77">
        <f t="shared" si="257"/>
        <v>352475.81051896157</v>
      </c>
      <c r="P167" s="77">
        <f t="shared" si="230"/>
        <v>15.041081898742378</v>
      </c>
      <c r="Q167" s="135">
        <v>2000</v>
      </c>
      <c r="R167" s="70">
        <f t="shared" si="231"/>
        <v>15.041081898742378</v>
      </c>
      <c r="S167" s="70">
        <f t="shared" si="232"/>
        <v>2.7088117115240564</v>
      </c>
      <c r="T167" s="70">
        <f t="shared" si="233"/>
        <v>0.8762444917688339</v>
      </c>
      <c r="U167" s="70">
        <f t="shared" si="234"/>
        <v>6.4069514366255849</v>
      </c>
      <c r="V167" s="136">
        <v>3.9</v>
      </c>
      <c r="W167" s="136"/>
      <c r="X167" s="70">
        <f t="shared" si="235"/>
        <v>3.894251552337137</v>
      </c>
      <c r="Y167" s="70">
        <f t="shared" si="236"/>
        <v>0.60864092883832077</v>
      </c>
      <c r="Z167" s="70">
        <f t="shared" si="237"/>
        <v>0.54618177764844411</v>
      </c>
      <c r="AA167" s="71">
        <f t="shared" si="258"/>
        <v>0</v>
      </c>
      <c r="AB167" s="133">
        <v>2000</v>
      </c>
      <c r="AC167" s="14">
        <f t="shared" si="259"/>
        <v>299334.87189700472</v>
      </c>
      <c r="AD167" s="14">
        <f t="shared" si="259"/>
        <v>241399.09023951995</v>
      </c>
      <c r="AE167" s="14">
        <f t="shared" si="259"/>
        <v>212431.19941077757</v>
      </c>
      <c r="AF167" s="14">
        <f t="shared" si="259"/>
        <v>125527.52692455037</v>
      </c>
      <c r="AG167" s="14">
        <f t="shared" si="259"/>
        <v>86903.67248622718</v>
      </c>
      <c r="AH167" s="14">
        <f t="shared" si="260"/>
        <v>11463.260641153298</v>
      </c>
      <c r="AI167" s="14">
        <f t="shared" si="260"/>
        <v>22145.645216832942</v>
      </c>
      <c r="AJ167" s="14">
        <f t="shared" si="260"/>
        <v>34108.666539889382</v>
      </c>
      <c r="AK167" s="14">
        <f t="shared" si="260"/>
        <v>55473.435691248662</v>
      </c>
      <c r="AL167" s="14">
        <f t="shared" si="260"/>
        <v>189159.41810033889</v>
      </c>
      <c r="AM167" s="27">
        <f t="shared" si="261"/>
        <v>68515.603713483113</v>
      </c>
      <c r="AN167" s="27">
        <f t="shared" si="261"/>
        <v>182708.27656928831</v>
      </c>
      <c r="AO167" s="27">
        <f t="shared" si="261"/>
        <v>319739.48399625457</v>
      </c>
      <c r="AP167" s="27">
        <f t="shared" si="261"/>
        <v>593801.89885018696</v>
      </c>
      <c r="AQ167" s="27">
        <f t="shared" si="261"/>
        <v>1119088.1939868908</v>
      </c>
      <c r="AR167" s="135">
        <v>2000</v>
      </c>
      <c r="AS167" s="77">
        <f t="shared" si="310"/>
        <v>294382.05417142296</v>
      </c>
      <c r="AT167" s="77">
        <f t="shared" si="309"/>
        <v>302736.46447466203</v>
      </c>
      <c r="AU167" s="77">
        <f t="shared" si="309"/>
        <v>274332.07462288928</v>
      </c>
      <c r="AV167" s="77">
        <f t="shared" si="309"/>
        <v>268433.01250871358</v>
      </c>
      <c r="AW167" s="77">
        <f t="shared" si="309"/>
        <v>248280.47797712308</v>
      </c>
      <c r="AX167" s="157">
        <f t="shared" si="262"/>
        <v>1388164.083754811</v>
      </c>
      <c r="AY167" s="77">
        <f t="shared" si="263"/>
        <v>90350.006940986452</v>
      </c>
      <c r="AZ167" s="77">
        <f t="shared" si="263"/>
        <v>52546.268216926175</v>
      </c>
      <c r="BA167" s="77">
        <f t="shared" si="263"/>
        <v>35121.409024399196</v>
      </c>
      <c r="BB167" s="77">
        <f t="shared" si="263"/>
        <v>23795.40663705636</v>
      </c>
      <c r="BC167" s="77">
        <f t="shared" si="263"/>
        <v>15146.051640101681</v>
      </c>
      <c r="BD167" s="77">
        <f t="shared" si="264"/>
        <v>22816.265550165834</v>
      </c>
      <c r="BE167" s="77">
        <f t="shared" si="264"/>
        <v>28353.381278868928</v>
      </c>
      <c r="BF167" s="77">
        <f t="shared" si="264"/>
        <v>28316.389296152556</v>
      </c>
      <c r="BG167" s="77">
        <f t="shared" si="264"/>
        <v>30629.361689155117</v>
      </c>
      <c r="BH167" s="77">
        <f t="shared" si="264"/>
        <v>84579.248061293954</v>
      </c>
      <c r="BI167" s="137"/>
      <c r="BJ167" s="70">
        <f t="shared" si="238"/>
        <v>0.83973163057245737</v>
      </c>
      <c r="BK167" s="70">
        <f t="shared" si="239"/>
        <v>0.67720292788101411</v>
      </c>
      <c r="BL167" s="70">
        <f t="shared" si="240"/>
        <v>0.59593857653529247</v>
      </c>
      <c r="BM167" s="70">
        <f t="shared" si="241"/>
        <v>0.35214552249812731</v>
      </c>
      <c r="BN167" s="70">
        <f t="shared" si="242"/>
        <v>0.24379305403716503</v>
      </c>
      <c r="BO167" s="71">
        <f t="shared" si="265"/>
        <v>0</v>
      </c>
      <c r="BP167" s="70">
        <f t="shared" si="243"/>
        <v>3.2158172847916208E-2</v>
      </c>
      <c r="BQ167" s="70">
        <f t="shared" si="244"/>
        <v>6.2125734466410336E-2</v>
      </c>
      <c r="BR167" s="70">
        <f t="shared" si="245"/>
        <v>9.5685898501156677E-2</v>
      </c>
      <c r="BS167" s="70">
        <f t="shared" si="246"/>
        <v>0.1556210217381449</v>
      </c>
      <c r="BT167" s="70">
        <f t="shared" si="247"/>
        <v>0.53065366421520577</v>
      </c>
      <c r="BU167" s="70">
        <f t="shared" si="248"/>
        <v>0.19220854309876753</v>
      </c>
      <c r="BV167" s="70">
        <f t="shared" si="249"/>
        <v>0.51255611493004671</v>
      </c>
      <c r="BW167" s="70">
        <f t="shared" si="250"/>
        <v>0.89697320112758194</v>
      </c>
      <c r="BX167" s="70">
        <f t="shared" si="251"/>
        <v>1.665807373522652</v>
      </c>
      <c r="BY167" s="70">
        <f t="shared" si="252"/>
        <v>3.1394062039465367</v>
      </c>
      <c r="BZ167" s="180">
        <f t="shared" si="303"/>
        <v>6.4069514366255849</v>
      </c>
      <c r="CA167" s="70">
        <f t="shared" si="266"/>
        <v>0.82583736667238627</v>
      </c>
      <c r="CB167" s="70">
        <f t="shared" si="267"/>
        <v>0.84927420362342543</v>
      </c>
      <c r="CC167" s="70">
        <f t="shared" si="268"/>
        <v>0.76959065571440699</v>
      </c>
      <c r="CD167" s="70">
        <f t="shared" si="269"/>
        <v>0.75304186867669276</v>
      </c>
      <c r="CE167" s="70">
        <f t="shared" si="270"/>
        <v>0.69650745765022537</v>
      </c>
      <c r="CF167" s="71">
        <f t="shared" si="253"/>
        <v>0</v>
      </c>
      <c r="CG167" s="174">
        <f t="shared" si="271"/>
        <v>0.25346114259915797</v>
      </c>
      <c r="CH167" s="174">
        <f t="shared" si="272"/>
        <v>0.14740936533943022</v>
      </c>
      <c r="CI167" s="174">
        <f t="shared" si="273"/>
        <v>9.8526970416626808E-2</v>
      </c>
      <c r="CJ167" s="174">
        <f t="shared" si="274"/>
        <v>6.6753851593827476E-2</v>
      </c>
      <c r="CK167" s="174">
        <f t="shared" si="275"/>
        <v>4.2489598889278272E-2</v>
      </c>
      <c r="CL167" s="71">
        <f t="shared" si="276"/>
        <v>0</v>
      </c>
      <c r="CM167" s="70">
        <f t="shared" si="277"/>
        <v>6.4007042522621169E-2</v>
      </c>
      <c r="CN167" s="70">
        <f t="shared" si="278"/>
        <v>7.9540452278942908E-2</v>
      </c>
      <c r="CO167" s="70">
        <f t="shared" si="279"/>
        <v>7.943667774118969E-2</v>
      </c>
      <c r="CP167" s="70">
        <f t="shared" si="280"/>
        <v>8.5925317259653217E-2</v>
      </c>
      <c r="CQ167" s="70">
        <f t="shared" si="281"/>
        <v>0.23727228784603704</v>
      </c>
      <c r="CR167" s="71">
        <f t="shared" si="282"/>
        <v>0</v>
      </c>
      <c r="CS167" s="70">
        <f t="shared" si="283"/>
        <v>3.894251552337137</v>
      </c>
      <c r="CT167" s="70">
        <f t="shared" si="284"/>
        <v>2.708811711524056</v>
      </c>
      <c r="CU167" s="92">
        <f t="shared" si="308"/>
        <v>8.4380186348811836</v>
      </c>
      <c r="CV167" s="93">
        <f t="shared" si="302"/>
        <v>0</v>
      </c>
      <c r="CW167" s="71">
        <f t="shared" si="305"/>
        <v>0</v>
      </c>
      <c r="CX167" s="133">
        <v>2000</v>
      </c>
      <c r="CY167" s="70">
        <f t="shared" si="287"/>
        <v>3.894251552337137</v>
      </c>
      <c r="CZ167" s="70">
        <f t="shared" si="288"/>
        <v>6.603063263861193</v>
      </c>
      <c r="DA167" s="70">
        <f t="shared" si="289"/>
        <v>15.041081898742377</v>
      </c>
      <c r="DB167" s="92">
        <f t="shared" si="290"/>
        <v>15.041081898742378</v>
      </c>
      <c r="DC167" s="93">
        <f t="shared" si="306"/>
        <v>0</v>
      </c>
      <c r="DD167" s="7">
        <f t="shared" si="291"/>
        <v>2.2074038983133066</v>
      </c>
      <c r="DE167" s="7">
        <f t="shared" si="292"/>
        <v>2.3281087985192701</v>
      </c>
      <c r="DF167" s="7">
        <f t="shared" si="293"/>
        <v>2.5361519800362542</v>
      </c>
      <c r="DG167" s="7">
        <f t="shared" si="294"/>
        <v>3.0792949552890976</v>
      </c>
      <c r="DH167" s="7">
        <f t="shared" si="295"/>
        <v>4.8901222665844477</v>
      </c>
      <c r="DI167" s="139">
        <f t="shared" si="296"/>
        <v>0</v>
      </c>
      <c r="DJ167" s="140">
        <v>2000</v>
      </c>
      <c r="DK167" s="114">
        <f t="shared" si="297"/>
        <v>1.9281660977251622</v>
      </c>
      <c r="DL167" s="114">
        <f t="shared" si="298"/>
        <v>1.1489297368615441</v>
      </c>
      <c r="DM167" s="114">
        <f t="shared" si="299"/>
        <v>0.90503627152757093</v>
      </c>
      <c r="DN167" s="114">
        <f t="shared" si="300"/>
        <v>0.93189129818063487</v>
      </c>
      <c r="DO167" s="138"/>
      <c r="DP167" s="70">
        <v>17.281403853017743</v>
      </c>
      <c r="DQ167" s="70">
        <v>16.902425698346303</v>
      </c>
      <c r="DR167" s="70">
        <v>16.19286891280224</v>
      </c>
      <c r="DS167" s="70">
        <v>16.564540907956584</v>
      </c>
      <c r="DT167" s="70">
        <v>33.058760627877128</v>
      </c>
      <c r="DU167" s="71">
        <f t="shared" si="216"/>
        <v>0</v>
      </c>
      <c r="DV167" s="133">
        <v>2000</v>
      </c>
      <c r="DW167" s="114">
        <f t="shared" si="217"/>
        <v>2.5993101067848197</v>
      </c>
      <c r="DX167" s="114">
        <f t="shared" si="218"/>
        <v>2.5423076921623458</v>
      </c>
      <c r="DY167" s="114">
        <f t="shared" si="219"/>
        <v>2.4355826749305796</v>
      </c>
      <c r="DZ167" s="114">
        <f t="shared" si="220"/>
        <v>2.4914861641164343</v>
      </c>
      <c r="EA167" s="114">
        <f t="shared" si="221"/>
        <v>4.9723952607481987</v>
      </c>
      <c r="EB167" s="71">
        <f t="shared" si="222"/>
        <v>0</v>
      </c>
      <c r="EC167" s="114">
        <f t="shared" si="223"/>
        <v>-0.39190620847151303</v>
      </c>
      <c r="ED167" s="114">
        <f t="shared" si="224"/>
        <v>-0.21419889364307565</v>
      </c>
      <c r="EE167" s="114">
        <f t="shared" si="225"/>
        <v>0.10056930510567463</v>
      </c>
      <c r="EF167" s="114">
        <f t="shared" si="226"/>
        <v>0.58780879117266327</v>
      </c>
      <c r="EG167" s="114">
        <f t="shared" si="227"/>
        <v>-8.2272994163751001E-2</v>
      </c>
      <c r="EH167" s="22">
        <f t="shared" si="215"/>
        <v>-1.7763568394002505E-15</v>
      </c>
      <c r="EI167" s="23">
        <f t="shared" si="228"/>
        <v>2.0415629130265205</v>
      </c>
      <c r="EJ167" s="23">
        <f t="shared" si="229"/>
        <v>0.93701119715309367</v>
      </c>
    </row>
    <row r="168" spans="1:148" s="88" customFormat="1">
      <c r="B168" s="10"/>
      <c r="C168" s="10" t="s">
        <v>86</v>
      </c>
      <c r="D168" s="10"/>
      <c r="E168" s="10"/>
      <c r="F168" s="10"/>
      <c r="G168" s="10"/>
      <c r="H168" s="10"/>
      <c r="I168" s="10"/>
      <c r="J168" s="10" t="s">
        <v>86</v>
      </c>
      <c r="K168" s="10"/>
      <c r="L168" s="10"/>
      <c r="M168" s="82"/>
      <c r="N168" s="82"/>
      <c r="O168" s="83"/>
      <c r="P168" s="83"/>
      <c r="Q168" s="66"/>
      <c r="R168" s="11"/>
      <c r="S168" s="11"/>
      <c r="T168" s="11"/>
      <c r="U168" s="11"/>
      <c r="V168" s="126"/>
      <c r="W168" s="126"/>
      <c r="X168" s="11"/>
      <c r="Y168" s="11"/>
      <c r="Z168" s="11"/>
      <c r="AA168" s="11"/>
      <c r="AB168" s="66"/>
      <c r="AC168" s="10" t="s">
        <v>86</v>
      </c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10" t="s">
        <v>86</v>
      </c>
      <c r="AO168" s="83"/>
      <c r="AP168" s="83"/>
      <c r="AQ168" s="127"/>
      <c r="AR168" s="66"/>
      <c r="AS168" s="10" t="s">
        <v>86</v>
      </c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10" t="s">
        <v>86</v>
      </c>
      <c r="BE168" s="83"/>
      <c r="BF168" s="83"/>
      <c r="BG168" s="83"/>
      <c r="BH168" s="83"/>
      <c r="BI168" s="85"/>
      <c r="BJ168" s="11" t="s">
        <v>105</v>
      </c>
      <c r="BK168" s="11"/>
      <c r="BL168" s="11"/>
      <c r="BM168" s="11"/>
      <c r="BN168" s="11"/>
      <c r="BO168" s="71"/>
      <c r="BP168" s="11" t="s">
        <v>105</v>
      </c>
      <c r="BQ168" s="11"/>
      <c r="BR168" s="11"/>
      <c r="BS168" s="11"/>
      <c r="BT168" s="11"/>
      <c r="BU168" s="11" t="s">
        <v>105</v>
      </c>
      <c r="BV168" s="11"/>
      <c r="BW168" s="11"/>
      <c r="BX168" s="11"/>
      <c r="BY168" s="11"/>
      <c r="BZ168" s="181"/>
      <c r="CA168" s="11" t="s">
        <v>105</v>
      </c>
      <c r="CB168" s="11"/>
      <c r="CC168" s="11"/>
      <c r="CD168" s="11"/>
      <c r="CE168" s="11"/>
      <c r="CF168" s="152" t="s">
        <v>47</v>
      </c>
      <c r="CG168" s="154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66"/>
      <c r="CS168" s="11"/>
      <c r="CT168" s="11"/>
      <c r="CU168" s="11"/>
      <c r="CV168" s="92"/>
      <c r="CW168" s="11"/>
      <c r="CX168" s="144"/>
      <c r="CY168" s="145"/>
      <c r="CZ168" s="145"/>
      <c r="DA168" s="145"/>
      <c r="DB168" s="145"/>
      <c r="DC168" s="66"/>
      <c r="DD168" s="11"/>
      <c r="DE168" s="11"/>
      <c r="DF168" s="11"/>
      <c r="DG168" s="11"/>
      <c r="DH168" s="11"/>
      <c r="DI168" s="86"/>
      <c r="DJ168" s="148"/>
      <c r="DK168" s="149"/>
      <c r="DL168" s="149"/>
      <c r="DM168" s="149"/>
      <c r="DN168" s="149"/>
      <c r="DO168" s="144"/>
      <c r="DP168" s="145"/>
      <c r="DQ168" s="145"/>
      <c r="DR168" s="145"/>
      <c r="DS168" s="145"/>
      <c r="DT168" s="145"/>
      <c r="DU168" s="86"/>
      <c r="DV168" s="144"/>
      <c r="DW168" s="149"/>
      <c r="DX168" s="149"/>
      <c r="DY168" s="149"/>
      <c r="DZ168" s="149"/>
      <c r="EA168" s="149"/>
      <c r="EB168" s="150"/>
      <c r="EC168" s="149"/>
      <c r="ED168" s="149"/>
      <c r="EE168" s="149"/>
      <c r="EF168" s="149"/>
      <c r="EG168" s="149"/>
      <c r="EH168" s="150"/>
      <c r="EI168" s="87"/>
      <c r="EJ168" s="87"/>
    </row>
    <row r="169" spans="1:148" s="88" customFormat="1">
      <c r="B169" s="124" t="s">
        <v>91</v>
      </c>
      <c r="C169" s="89"/>
      <c r="D169" s="89" t="s">
        <v>87</v>
      </c>
      <c r="E169" s="89"/>
      <c r="F169" s="124" t="s">
        <v>90</v>
      </c>
      <c r="G169" s="89"/>
      <c r="H169" s="89"/>
      <c r="I169" s="89"/>
      <c r="J169" s="89"/>
      <c r="K169" s="89"/>
      <c r="L169" s="89"/>
      <c r="M169" s="90"/>
      <c r="N169" s="90"/>
      <c r="O169" s="91"/>
      <c r="P169" s="91"/>
      <c r="R169" s="124" t="s">
        <v>91</v>
      </c>
      <c r="S169" s="89"/>
      <c r="T169" s="89" t="s">
        <v>87</v>
      </c>
      <c r="U169" s="92"/>
      <c r="V169" s="120"/>
      <c r="W169" s="124" t="s">
        <v>90</v>
      </c>
      <c r="X169" s="89"/>
      <c r="Y169" s="92"/>
      <c r="Z169" s="92"/>
      <c r="AA169" s="92"/>
      <c r="AB169" s="88" t="s">
        <v>255</v>
      </c>
      <c r="AC169" s="89">
        <f>AC5</f>
        <v>1</v>
      </c>
      <c r="AD169" s="89">
        <f t="shared" ref="AD169:AQ169" si="311">AD5</f>
        <v>2</v>
      </c>
      <c r="AE169" s="89">
        <f t="shared" si="311"/>
        <v>3</v>
      </c>
      <c r="AF169" s="89">
        <f t="shared" si="311"/>
        <v>4</v>
      </c>
      <c r="AG169" s="89">
        <f t="shared" si="311"/>
        <v>5</v>
      </c>
      <c r="AH169" s="89">
        <f t="shared" si="311"/>
        <v>1</v>
      </c>
      <c r="AI169" s="89">
        <f t="shared" si="311"/>
        <v>2</v>
      </c>
      <c r="AJ169" s="89">
        <f t="shared" si="311"/>
        <v>3</v>
      </c>
      <c r="AK169" s="89">
        <f t="shared" si="311"/>
        <v>4</v>
      </c>
      <c r="AL169" s="89">
        <f t="shared" si="311"/>
        <v>5</v>
      </c>
      <c r="AM169" s="89">
        <f t="shared" si="311"/>
        <v>1</v>
      </c>
      <c r="AN169" s="89">
        <f t="shared" si="311"/>
        <v>2</v>
      </c>
      <c r="AO169" s="89">
        <f t="shared" si="311"/>
        <v>3</v>
      </c>
      <c r="AP169" s="89">
        <f t="shared" si="311"/>
        <v>4</v>
      </c>
      <c r="AQ169" s="89">
        <f t="shared" si="311"/>
        <v>5</v>
      </c>
      <c r="AS169" s="89">
        <f>AS4</f>
        <v>1</v>
      </c>
      <c r="AT169" s="89">
        <f t="shared" ref="AT169:AW169" si="312">AT4</f>
        <v>2</v>
      </c>
      <c r="AU169" s="89">
        <f t="shared" si="312"/>
        <v>3</v>
      </c>
      <c r="AV169" s="89">
        <f t="shared" si="312"/>
        <v>4</v>
      </c>
      <c r="AW169" s="89">
        <f t="shared" si="312"/>
        <v>5</v>
      </c>
      <c r="AX169" s="159" t="s">
        <v>53</v>
      </c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4"/>
      <c r="BJ169" s="89">
        <f>AC169</f>
        <v>1</v>
      </c>
      <c r="BK169" s="89">
        <f>AD169</f>
        <v>2</v>
      </c>
      <c r="BL169" s="89">
        <f>AE169</f>
        <v>3</v>
      </c>
      <c r="BM169" s="89">
        <f>AF169</f>
        <v>4</v>
      </c>
      <c r="BN169" s="89">
        <f>AG169</f>
        <v>5</v>
      </c>
      <c r="BO169" s="71"/>
      <c r="BP169" s="89">
        <f t="shared" ref="BP169:BY169" si="313">AH169</f>
        <v>1</v>
      </c>
      <c r="BQ169" s="89">
        <f t="shared" si="313"/>
        <v>2</v>
      </c>
      <c r="BR169" s="89">
        <f t="shared" si="313"/>
        <v>3</v>
      </c>
      <c r="BS169" s="89">
        <f t="shared" si="313"/>
        <v>4</v>
      </c>
      <c r="BT169" s="89">
        <f t="shared" si="313"/>
        <v>5</v>
      </c>
      <c r="BU169" s="89">
        <f t="shared" si="313"/>
        <v>1</v>
      </c>
      <c r="BV169" s="89">
        <f t="shared" si="313"/>
        <v>2</v>
      </c>
      <c r="BW169" s="89">
        <f t="shared" si="313"/>
        <v>3</v>
      </c>
      <c r="BX169" s="89">
        <f t="shared" si="313"/>
        <v>4</v>
      </c>
      <c r="BY169" s="89">
        <f t="shared" si="313"/>
        <v>5</v>
      </c>
      <c r="BZ169" s="182"/>
      <c r="CA169" s="89">
        <f t="shared" ref="CA169:CA170" si="314">AS169</f>
        <v>1</v>
      </c>
      <c r="CB169" s="89">
        <f t="shared" ref="CB169:CB170" si="315">AT169</f>
        <v>2</v>
      </c>
      <c r="CC169" s="89">
        <f t="shared" ref="CC169:CC170" si="316">AU169</f>
        <v>3</v>
      </c>
      <c r="CD169" s="89">
        <f t="shared" ref="CD169:CD170" si="317">AV169</f>
        <v>4</v>
      </c>
      <c r="CE169" s="89">
        <f t="shared" ref="CE169:CE170" si="318">AW169</f>
        <v>5</v>
      </c>
      <c r="CF169" s="153" t="s">
        <v>46</v>
      </c>
      <c r="CG169" s="153"/>
      <c r="CH169" s="92"/>
      <c r="CI169" s="92"/>
      <c r="CJ169" s="92"/>
      <c r="CK169" s="92"/>
      <c r="CL169" s="92"/>
      <c r="CM169" s="92"/>
      <c r="CN169" s="92"/>
      <c r="CO169" s="92"/>
      <c r="CP169" s="92"/>
      <c r="CQ169" s="92"/>
      <c r="CS169" s="92"/>
      <c r="CT169" s="92"/>
      <c r="CU169" s="92"/>
      <c r="CV169" s="92"/>
      <c r="CW169" s="92"/>
      <c r="CX169" s="37"/>
      <c r="CY169" s="143"/>
      <c r="CZ169" s="143"/>
      <c r="DA169" s="143"/>
      <c r="DB169" s="143"/>
      <c r="DD169" s="92"/>
      <c r="DE169" s="92"/>
      <c r="DF169" s="92"/>
      <c r="DG169" s="92"/>
      <c r="DH169" s="92"/>
      <c r="DI169" s="93"/>
      <c r="DJ169" s="146"/>
      <c r="DK169" s="147"/>
      <c r="DL169" s="147"/>
      <c r="DM169" s="147"/>
      <c r="DN169" s="147"/>
      <c r="DO169" s="37"/>
      <c r="DP169" s="143"/>
      <c r="DQ169" s="143"/>
      <c r="DR169" s="143"/>
      <c r="DS169" s="143"/>
      <c r="DT169" s="143"/>
      <c r="DU169" s="93"/>
      <c r="DV169" s="37"/>
      <c r="DW169" s="147"/>
      <c r="DX169" s="147"/>
      <c r="DY169" s="147"/>
      <c r="DZ169" s="147"/>
      <c r="EA169" s="147"/>
      <c r="EB169" s="122"/>
      <c r="EC169" s="147"/>
      <c r="ED169" s="147"/>
      <c r="EE169" s="147"/>
      <c r="EF169" s="147"/>
      <c r="EG169" s="147"/>
      <c r="EH169" s="122"/>
      <c r="EI169" s="94"/>
      <c r="EJ169" s="94"/>
    </row>
    <row r="170" spans="1:148" s="88" customFormat="1">
      <c r="B170" s="124" t="s">
        <v>92</v>
      </c>
      <c r="C170" s="124" t="s">
        <v>214</v>
      </c>
      <c r="D170" s="89" t="s">
        <v>88</v>
      </c>
      <c r="E170" s="89"/>
      <c r="F170" s="124" t="s">
        <v>89</v>
      </c>
      <c r="G170" s="124" t="s">
        <v>217</v>
      </c>
      <c r="H170" s="89"/>
      <c r="I170" s="89"/>
      <c r="J170" s="89" t="s">
        <v>99</v>
      </c>
      <c r="K170" s="89"/>
      <c r="L170" s="89"/>
      <c r="M170" s="90"/>
      <c r="N170" s="90"/>
      <c r="O170" s="91"/>
      <c r="P170" s="91"/>
      <c r="R170" s="124" t="s">
        <v>92</v>
      </c>
      <c r="S170" s="124" t="s">
        <v>214</v>
      </c>
      <c r="T170" s="89" t="s">
        <v>88</v>
      </c>
      <c r="U170" s="92"/>
      <c r="V170" s="120"/>
      <c r="W170" s="124" t="s">
        <v>89</v>
      </c>
      <c r="X170" s="124" t="s">
        <v>217</v>
      </c>
      <c r="Y170" s="92"/>
      <c r="Z170" s="92"/>
      <c r="AA170" s="92"/>
      <c r="AC170" s="124" t="s">
        <v>214</v>
      </c>
      <c r="AD170" s="124" t="s">
        <v>214</v>
      </c>
      <c r="AE170" s="124" t="s">
        <v>214</v>
      </c>
      <c r="AF170" s="124" t="s">
        <v>214</v>
      </c>
      <c r="AG170" s="124" t="s">
        <v>214</v>
      </c>
      <c r="AH170" s="91" t="s">
        <v>101</v>
      </c>
      <c r="AI170" s="91" t="s">
        <v>101</v>
      </c>
      <c r="AJ170" s="91" t="s">
        <v>101</v>
      </c>
      <c r="AK170" s="91" t="s">
        <v>101</v>
      </c>
      <c r="AL170" s="91" t="s">
        <v>101</v>
      </c>
      <c r="AM170" s="91" t="s">
        <v>102</v>
      </c>
      <c r="AN170" s="91" t="s">
        <v>102</v>
      </c>
      <c r="AO170" s="91" t="s">
        <v>102</v>
      </c>
      <c r="AP170" s="91" t="s">
        <v>102</v>
      </c>
      <c r="AQ170" s="91" t="s">
        <v>102</v>
      </c>
      <c r="AS170" s="124" t="s">
        <v>217</v>
      </c>
      <c r="AT170" s="124" t="s">
        <v>217</v>
      </c>
      <c r="AU170" s="124" t="s">
        <v>217</v>
      </c>
      <c r="AV170" s="124" t="s">
        <v>217</v>
      </c>
      <c r="AW170" s="124" t="s">
        <v>217</v>
      </c>
      <c r="AX170" s="159" t="s">
        <v>217</v>
      </c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4"/>
      <c r="BJ170" s="124" t="str">
        <f>AC170</f>
        <v>Salud</v>
      </c>
      <c r="BK170" s="124" t="str">
        <f t="shared" ref="BK170" si="319">AD170</f>
        <v>Salud</v>
      </c>
      <c r="BL170" s="124" t="str">
        <f t="shared" ref="BL170" si="320">AE170</f>
        <v>Salud</v>
      </c>
      <c r="BM170" s="124" t="str">
        <f t="shared" ref="BM170" si="321">AF170</f>
        <v>Salud</v>
      </c>
      <c r="BN170" s="124" t="str">
        <f t="shared" ref="BN170" si="322">AG170</f>
        <v>Salud</v>
      </c>
      <c r="BO170" s="159" t="s">
        <v>214</v>
      </c>
      <c r="BP170" s="89" t="str">
        <f t="shared" ref="BP170" si="323">AH170</f>
        <v>Vivienda &amp;c</v>
      </c>
      <c r="BQ170" s="89" t="str">
        <f t="shared" ref="BQ170" si="324">AI170</f>
        <v>Vivienda &amp;c</v>
      </c>
      <c r="BR170" s="89" t="str">
        <f t="shared" ref="BR170" si="325">AJ170</f>
        <v>Vivienda &amp;c</v>
      </c>
      <c r="BS170" s="89" t="str">
        <f t="shared" ref="BS170" si="326">AK170</f>
        <v>Vivienda &amp;c</v>
      </c>
      <c r="BT170" s="89" t="str">
        <f t="shared" ref="BT170" si="327">AL170</f>
        <v>Vivienda &amp;c</v>
      </c>
      <c r="BU170" s="89" t="str">
        <f t="shared" ref="BU170" si="328">AM170</f>
        <v>Protección social</v>
      </c>
      <c r="BV170" s="89" t="str">
        <f t="shared" ref="BV170" si="329">AN170</f>
        <v>Protección social</v>
      </c>
      <c r="BW170" s="89" t="str">
        <f t="shared" ref="BW170" si="330">AO170</f>
        <v>Protección social</v>
      </c>
      <c r="BX170" s="89" t="str">
        <f t="shared" ref="BX170" si="331">AP170</f>
        <v>Protección social</v>
      </c>
      <c r="BY170" s="89" t="str">
        <f t="shared" ref="BY170" si="332">AQ170</f>
        <v>Protección social</v>
      </c>
      <c r="BZ170" s="182"/>
      <c r="CA170" s="124" t="str">
        <f t="shared" si="314"/>
        <v>Educación</v>
      </c>
      <c r="CB170" s="124" t="str">
        <f t="shared" si="315"/>
        <v>Educación</v>
      </c>
      <c r="CC170" s="124" t="str">
        <f t="shared" si="316"/>
        <v>Educación</v>
      </c>
      <c r="CD170" s="124" t="str">
        <f t="shared" si="317"/>
        <v>Educación</v>
      </c>
      <c r="CE170" s="124" t="str">
        <f t="shared" si="318"/>
        <v>Educación</v>
      </c>
      <c r="CF170" s="153" t="s">
        <v>45</v>
      </c>
      <c r="CG170" s="153"/>
      <c r="CH170" s="92"/>
      <c r="CI170" s="92"/>
      <c r="CJ170" s="92"/>
      <c r="CK170" s="92"/>
      <c r="CL170" s="92"/>
      <c r="CM170" s="92"/>
      <c r="CN170" s="92"/>
      <c r="CO170" s="92"/>
      <c r="CP170" s="92"/>
      <c r="CQ170" s="92"/>
      <c r="CS170" s="92"/>
      <c r="CT170" s="92"/>
      <c r="CU170" s="92"/>
      <c r="CV170" s="92"/>
      <c r="CW170" s="92"/>
      <c r="CX170" s="37"/>
      <c r="CY170" s="143"/>
      <c r="CZ170" s="143"/>
      <c r="DA170" s="143"/>
      <c r="DB170" s="143"/>
      <c r="DD170" s="92"/>
      <c r="DE170" s="92"/>
      <c r="DF170" s="92"/>
      <c r="DG170" s="92"/>
      <c r="DH170" s="92"/>
      <c r="DI170" s="93"/>
      <c r="DJ170" s="146"/>
      <c r="DK170" s="147"/>
      <c r="DL170" s="147"/>
      <c r="DM170" s="147"/>
      <c r="DN170" s="147"/>
      <c r="DO170" s="37"/>
      <c r="DP170" s="143"/>
      <c r="DQ170" s="143"/>
      <c r="DR170" s="143"/>
      <c r="DS170" s="143"/>
      <c r="DT170" s="143"/>
      <c r="DU170" s="93"/>
      <c r="DV170" s="37"/>
      <c r="DW170" s="147"/>
      <c r="DX170" s="147"/>
      <c r="DY170" s="147"/>
      <c r="DZ170" s="147"/>
      <c r="EA170" s="147"/>
      <c r="EB170" s="122"/>
      <c r="EC170" s="147"/>
      <c r="ED170" s="147"/>
      <c r="EE170" s="147"/>
      <c r="EF170" s="147"/>
      <c r="EG170" s="147"/>
      <c r="EH170" s="122"/>
      <c r="EI170" s="94"/>
      <c r="EJ170" s="94"/>
    </row>
    <row r="171" spans="1:148" s="88" customFormat="1">
      <c r="A171" s="123" t="s">
        <v>85</v>
      </c>
      <c r="B171" s="89">
        <f>SUM(C171:G171)</f>
        <v>6002267</v>
      </c>
      <c r="C171" s="89">
        <v>1153447</v>
      </c>
      <c r="D171" s="89">
        <v>117767</v>
      </c>
      <c r="E171" s="125"/>
      <c r="F171" s="89">
        <v>3217205</v>
      </c>
      <c r="G171" s="89">
        <v>1513848</v>
      </c>
      <c r="H171" s="89"/>
      <c r="I171" s="89"/>
      <c r="J171" s="89">
        <v>40575319.256191835</v>
      </c>
      <c r="K171" s="89"/>
      <c r="L171" s="89"/>
      <c r="M171" s="90"/>
      <c r="N171" s="90"/>
      <c r="O171" s="91"/>
      <c r="P171" s="91"/>
      <c r="Q171" s="123" t="s">
        <v>85</v>
      </c>
      <c r="R171" s="92">
        <f t="shared" ref="R171:R184" si="333">100*B171/$J171</f>
        <v>14.792901473188158</v>
      </c>
      <c r="S171" s="92">
        <f t="shared" ref="S171:S184" si="334">100*C171/$J171</f>
        <v>2.8427305592277818</v>
      </c>
      <c r="T171" s="92">
        <f t="shared" ref="T171:T184" si="335">100*D171/$J171</f>
        <v>0.29024294117421795</v>
      </c>
      <c r="U171" s="92"/>
      <c r="V171" s="120"/>
      <c r="W171" s="92">
        <f t="shared" ref="W171:W184" si="336">100*F171/$J171</f>
        <v>7.9289702680750969</v>
      </c>
      <c r="X171" s="92">
        <f t="shared" ref="X171:X184" si="337">100*G171/$J171</f>
        <v>3.7309577047110611</v>
      </c>
      <c r="Y171" s="92"/>
      <c r="Z171" s="92"/>
      <c r="AA171" s="93">
        <f>S171+T171+W171+X171-R171</f>
        <v>0</v>
      </c>
      <c r="AB171" s="123" t="s">
        <v>85</v>
      </c>
      <c r="AC171" s="9">
        <f t="shared" ref="AC171:AG184" si="338">$C171*(AC$6/100)</f>
        <v>357568.57</v>
      </c>
      <c r="AD171" s="9">
        <f t="shared" si="338"/>
        <v>288361.75</v>
      </c>
      <c r="AE171" s="9">
        <f t="shared" si="338"/>
        <v>253758.34</v>
      </c>
      <c r="AF171" s="9">
        <f t="shared" si="338"/>
        <v>149948.11000000002</v>
      </c>
      <c r="AG171" s="9">
        <f t="shared" si="338"/>
        <v>103810.23</v>
      </c>
      <c r="AH171" s="9">
        <f t="shared" ref="AH171:AL184" si="339">$D171*(AH$6/100)</f>
        <v>4322.0488999999998</v>
      </c>
      <c r="AI171" s="9">
        <f t="shared" si="339"/>
        <v>8349.6803</v>
      </c>
      <c r="AJ171" s="9">
        <f t="shared" si="339"/>
        <v>12860.1564</v>
      </c>
      <c r="AK171" s="9">
        <f t="shared" si="339"/>
        <v>20915.4192</v>
      </c>
      <c r="AL171" s="9">
        <f t="shared" si="339"/>
        <v>71319.695200000002</v>
      </c>
      <c r="AM171" s="89">
        <f>($F171)*(AM$6/100)</f>
        <v>96516.15</v>
      </c>
      <c r="AN171" s="89">
        <f t="shared" ref="AN171:AQ184" si="340">($F171)*(AN$6/100)</f>
        <v>257376.4</v>
      </c>
      <c r="AO171" s="89">
        <f t="shared" si="340"/>
        <v>450408.70000000007</v>
      </c>
      <c r="AP171" s="89">
        <f t="shared" si="340"/>
        <v>836473.3</v>
      </c>
      <c r="AQ171" s="89">
        <f t="shared" si="340"/>
        <v>1576430.45</v>
      </c>
      <c r="AR171" s="91"/>
      <c r="AS171" s="9">
        <f t="shared" ref="AS171:AW184" si="341">$G171*AS$6/100</f>
        <v>321035.30782749644</v>
      </c>
      <c r="AT171" s="9">
        <f t="shared" si="341"/>
        <v>330146.12367177947</v>
      </c>
      <c r="AU171" s="9">
        <f t="shared" si="341"/>
        <v>299170.00977318536</v>
      </c>
      <c r="AV171" s="9">
        <f t="shared" si="341"/>
        <v>292736.84852954815</v>
      </c>
      <c r="AW171" s="9">
        <f t="shared" si="341"/>
        <v>270759.71019799064</v>
      </c>
      <c r="AX171" s="157">
        <f t="shared" ref="AX171:AX184" si="342">SUM(AS171:AW171)</f>
        <v>1513848</v>
      </c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4"/>
      <c r="BJ171" s="7">
        <f t="shared" ref="BJ171" si="343">100*AC171/$J171</f>
        <v>0.88124647336061235</v>
      </c>
      <c r="BK171" s="7">
        <f t="shared" ref="BK171" si="344">100*AD171/$J171</f>
        <v>0.71068263980694546</v>
      </c>
      <c r="BL171" s="7">
        <f t="shared" ref="BL171" si="345">100*AE171/$J171</f>
        <v>0.62540072303011196</v>
      </c>
      <c r="BM171" s="7">
        <f t="shared" ref="BM171" si="346">100*AF171/$J171</f>
        <v>0.36955497269961168</v>
      </c>
      <c r="BN171" s="7">
        <f t="shared" ref="BN171" si="347">100*AG171/$J171</f>
        <v>0.25584575033050039</v>
      </c>
      <c r="BO171" s="71">
        <f t="shared" si="265"/>
        <v>0</v>
      </c>
      <c r="BP171" s="7">
        <f t="shared" ref="BP171" si="348">100*AH171/$J171</f>
        <v>1.0651915941093798E-2</v>
      </c>
      <c r="BQ171" s="7">
        <f t="shared" ref="BQ171" si="349">100*AI171/$J171</f>
        <v>2.0578224529252055E-2</v>
      </c>
      <c r="BR171" s="7">
        <f t="shared" ref="BR171" si="350">100*AJ171/$J171</f>
        <v>3.1694529176224596E-2</v>
      </c>
      <c r="BS171" s="7">
        <f t="shared" ref="BS171" si="351">100*AK171/$J171</f>
        <v>5.1547146352541109E-2</v>
      </c>
      <c r="BT171" s="7">
        <f t="shared" ref="BT171" si="352">100*AL171/$J171</f>
        <v>0.1757711251751064</v>
      </c>
      <c r="BU171" s="7">
        <f t="shared" ref="BU171" si="353">100*AM171/$J171</f>
        <v>0.23786910804225289</v>
      </c>
      <c r="BV171" s="7">
        <f t="shared" ref="BV171" si="354">100*AN171/$J171</f>
        <v>0.63431762144600767</v>
      </c>
      <c r="BW171" s="7">
        <f t="shared" ref="BW171" si="355">100*AO171/$J171</f>
        <v>1.1100558375305136</v>
      </c>
      <c r="BX171" s="7">
        <f t="shared" ref="BX171" si="356">100*AP171/$J171</f>
        <v>2.0615322696995251</v>
      </c>
      <c r="BY171" s="7">
        <f>100*AQ171/$J171</f>
        <v>3.8851954313567973</v>
      </c>
      <c r="BZ171" s="180">
        <f t="shared" ref="BZ171:BZ184" si="357">SUM(BU171:BY171)</f>
        <v>7.928970268075096</v>
      </c>
      <c r="CA171" s="7">
        <f>100*AS171/$J171</f>
        <v>0.79120833480196495</v>
      </c>
      <c r="CB171" s="7">
        <f t="shared" ref="CB171" si="358">100*AT171/$J171</f>
        <v>0.81366241775509596</v>
      </c>
      <c r="CC171" s="7">
        <f t="shared" ref="CC171" si="359">100*AU171/$J171</f>
        <v>0.73732016224994146</v>
      </c>
      <c r="CD171" s="7">
        <f t="shared" ref="CD171" si="360">100*AV171/$J171</f>
        <v>0.72146529933926817</v>
      </c>
      <c r="CE171" s="7">
        <f t="shared" ref="CE171" si="361">100*AW171/$J171</f>
        <v>0.66730149056479071</v>
      </c>
      <c r="CF171" s="71">
        <f>SUM(CA171:CE171)-X171</f>
        <v>0</v>
      </c>
      <c r="CG171" s="71"/>
      <c r="CH171" s="92"/>
      <c r="CI171" s="92"/>
      <c r="CJ171" s="92"/>
      <c r="CK171" s="92"/>
      <c r="CL171" s="92"/>
      <c r="CM171" s="92"/>
      <c r="CN171" s="92"/>
      <c r="CO171" s="92"/>
      <c r="CP171" s="92"/>
      <c r="CQ171" s="92"/>
      <c r="CS171" s="7">
        <f>SUM(CA171:CF171)</f>
        <v>3.7309577047110611</v>
      </c>
      <c r="CT171" s="7">
        <f t="shared" ref="CT171" si="362">SUM(BJ171:BN171)</f>
        <v>2.8427305592277814</v>
      </c>
      <c r="CU171" s="7">
        <f t="shared" ref="CU171:CU184" si="363">SUM(BP171:BY171)+SUM(CM171:CQ171)</f>
        <v>8.2192132092493146</v>
      </c>
      <c r="CV171" s="93">
        <f t="shared" ref="CV171:CV184" si="364">SUM(CS171:CU171)-R171</f>
        <v>0</v>
      </c>
      <c r="CW171" s="71"/>
      <c r="CX171" s="123" t="s">
        <v>85</v>
      </c>
      <c r="CY171" s="92">
        <f t="shared" ref="CY171:CY172" si="365">CS171</f>
        <v>3.7309577047110611</v>
      </c>
      <c r="CZ171" s="92">
        <f t="shared" ref="CZ171" si="366">CY171+CT170</f>
        <v>3.7309577047110611</v>
      </c>
      <c r="DA171" s="92">
        <f>CZ171+CU171</f>
        <v>11.950170913960376</v>
      </c>
      <c r="DB171" s="92">
        <f t="shared" ref="DB171:DB184" si="367">R171</f>
        <v>14.792901473188158</v>
      </c>
      <c r="DC171" s="93">
        <f t="shared" ref="DC171:DC184" si="368">DB171-R171</f>
        <v>0</v>
      </c>
      <c r="DD171" s="7">
        <f>BJ171+BP171+BU171+CA171</f>
        <v>1.920975832145924</v>
      </c>
      <c r="DE171" s="7">
        <f>BK171+BQ171+BV171+CB171</f>
        <v>2.179240903537301</v>
      </c>
      <c r="DF171" s="7">
        <f>BL171+BR171+BW171+CC171</f>
        <v>2.5044712519867915</v>
      </c>
      <c r="DG171" s="7">
        <f>BM171+BS171+BX171+CD171</f>
        <v>3.2040996880909463</v>
      </c>
      <c r="DH171" s="7">
        <f>BN171+BT171+BY171+CE171</f>
        <v>4.9841137974271952</v>
      </c>
      <c r="DI171" s="71">
        <f>SUM(DD171:DH171)-DB171</f>
        <v>0</v>
      </c>
      <c r="DJ171" s="123" t="s">
        <v>85</v>
      </c>
      <c r="DK171" s="147"/>
      <c r="DL171" s="147"/>
      <c r="DM171" s="147"/>
      <c r="DN171" s="147"/>
      <c r="DO171" s="37"/>
      <c r="DP171" s="143"/>
      <c r="DQ171" s="143"/>
      <c r="DR171" s="143"/>
      <c r="DS171" s="143"/>
      <c r="DT171" s="143"/>
      <c r="DU171" s="93"/>
      <c r="DV171" s="123" t="s">
        <v>85</v>
      </c>
      <c r="DW171" s="147"/>
      <c r="DX171" s="147"/>
      <c r="DY171" s="147"/>
      <c r="DZ171" s="147"/>
      <c r="EA171" s="147"/>
      <c r="EB171" s="122"/>
      <c r="EC171" s="147"/>
      <c r="ED171" s="147"/>
      <c r="EE171" s="147"/>
      <c r="EF171" s="147"/>
      <c r="EG171" s="147"/>
      <c r="EH171" s="122"/>
      <c r="EI171" s="94"/>
      <c r="EJ171" s="94"/>
    </row>
    <row r="172" spans="1:148">
      <c r="A172" s="123">
        <v>2001</v>
      </c>
      <c r="B172" s="89">
        <f t="shared" ref="B172:B184" si="369">SUM(C172:G172)</f>
        <v>6521398</v>
      </c>
      <c r="C172" s="9">
        <v>1293112</v>
      </c>
      <c r="D172" s="9">
        <v>90454</v>
      </c>
      <c r="E172" s="9"/>
      <c r="F172" s="9">
        <v>3446943</v>
      </c>
      <c r="G172" s="9">
        <v>1690889</v>
      </c>
      <c r="H172" s="9"/>
      <c r="I172" s="9"/>
      <c r="J172" s="9">
        <v>43536751.851955399</v>
      </c>
      <c r="K172" s="9"/>
      <c r="L172" s="9"/>
      <c r="N172" s="25" t="s">
        <v>253</v>
      </c>
      <c r="O172" s="9"/>
      <c r="P172" s="9"/>
      <c r="Q172" s="123">
        <v>2001</v>
      </c>
      <c r="R172" s="92">
        <f t="shared" si="333"/>
        <v>14.97906417588454</v>
      </c>
      <c r="S172" s="92">
        <f t="shared" si="334"/>
        <v>2.9701618632395093</v>
      </c>
      <c r="T172" s="92">
        <f t="shared" si="335"/>
        <v>0.20776469569338663</v>
      </c>
      <c r="U172" s="7"/>
      <c r="V172" s="7"/>
      <c r="W172" s="92">
        <f t="shared" si="336"/>
        <v>7.9173177910037058</v>
      </c>
      <c r="X172" s="92">
        <f t="shared" si="337"/>
        <v>3.8838198259479384</v>
      </c>
      <c r="Y172" s="7"/>
      <c r="Z172" s="7"/>
      <c r="AA172" s="93">
        <f t="shared" ref="AA172:AA184" si="370">S172+T172+W172+X172-R172</f>
        <v>0</v>
      </c>
      <c r="AB172" s="123">
        <v>2001</v>
      </c>
      <c r="AC172" s="9">
        <f t="shared" si="338"/>
        <v>400864.72</v>
      </c>
      <c r="AD172" s="9">
        <f t="shared" si="338"/>
        <v>323278</v>
      </c>
      <c r="AE172" s="9">
        <f t="shared" si="338"/>
        <v>284484.64</v>
      </c>
      <c r="AF172" s="9">
        <f t="shared" si="338"/>
        <v>168104.56</v>
      </c>
      <c r="AG172" s="9">
        <f t="shared" si="338"/>
        <v>116380.08</v>
      </c>
      <c r="AH172" s="9">
        <f t="shared" si="339"/>
        <v>3319.6617999999999</v>
      </c>
      <c r="AI172" s="9">
        <f t="shared" si="339"/>
        <v>6413.1886000000004</v>
      </c>
      <c r="AJ172" s="9">
        <f t="shared" si="339"/>
        <v>9877.5768000000007</v>
      </c>
      <c r="AK172" s="9">
        <f t="shared" si="339"/>
        <v>16064.6304</v>
      </c>
      <c r="AL172" s="9">
        <f t="shared" si="339"/>
        <v>54778.9424</v>
      </c>
      <c r="AM172" s="89">
        <f t="shared" ref="AM172:AM184" si="371">($F172)*(AM$6/100)</f>
        <v>103408.29</v>
      </c>
      <c r="AN172" s="89">
        <f t="shared" si="340"/>
        <v>275755.44</v>
      </c>
      <c r="AO172" s="89">
        <f t="shared" si="340"/>
        <v>482572.02</v>
      </c>
      <c r="AP172" s="89">
        <f t="shared" si="340"/>
        <v>896205.18</v>
      </c>
      <c r="AQ172" s="89">
        <f t="shared" si="340"/>
        <v>1689002.07</v>
      </c>
      <c r="AR172" s="3"/>
      <c r="AS172" s="9">
        <f t="shared" si="341"/>
        <v>358579.63984305394</v>
      </c>
      <c r="AT172" s="9">
        <f t="shared" si="341"/>
        <v>368755.94439418719</v>
      </c>
      <c r="AU172" s="9">
        <f t="shared" si="341"/>
        <v>334157.24607448804</v>
      </c>
      <c r="AV172" s="9">
        <f t="shared" si="341"/>
        <v>326971.74159709504</v>
      </c>
      <c r="AW172" s="9">
        <f t="shared" si="341"/>
        <v>302424.42809117574</v>
      </c>
      <c r="AX172" s="157">
        <f t="shared" si="342"/>
        <v>1690889</v>
      </c>
      <c r="BE172" s="3"/>
      <c r="BI172" s="4"/>
      <c r="BJ172" s="7">
        <f t="shared" ref="BJ172:BJ184" si="372">100*AC172/$J172</f>
        <v>0.92075017760424782</v>
      </c>
      <c r="BK172" s="7">
        <f t="shared" ref="BK172:BK184" si="373">100*AD172/$J172</f>
        <v>0.74254046580987731</v>
      </c>
      <c r="BL172" s="7">
        <f t="shared" ref="BL172:BL184" si="374">100*AE172/$J172</f>
        <v>0.65343560991269201</v>
      </c>
      <c r="BM172" s="7">
        <f t="shared" ref="BM172:BM184" si="375">100*AF172/$J172</f>
        <v>0.38612104222113619</v>
      </c>
      <c r="BN172" s="7">
        <f t="shared" ref="BN172:BN184" si="376">100*AG172/$J172</f>
        <v>0.26731456769155582</v>
      </c>
      <c r="BO172" s="71">
        <f t="shared" si="265"/>
        <v>0</v>
      </c>
      <c r="BP172" s="7">
        <f t="shared" ref="BP172:BP184" si="377">100*AH172/$J172</f>
        <v>7.6249643319472888E-3</v>
      </c>
      <c r="BQ172" s="7">
        <f t="shared" ref="BQ172:BQ184" si="378">100*AI172/$J172</f>
        <v>1.4730516924661111E-2</v>
      </c>
      <c r="BR172" s="7">
        <f t="shared" ref="BR172:BR184" si="379">100*AJ172/$J172</f>
        <v>2.2687904769717819E-2</v>
      </c>
      <c r="BS172" s="7">
        <f t="shared" ref="BS172:BS184" si="380">100*AK172/$J172</f>
        <v>3.6899009955145466E-2</v>
      </c>
      <c r="BT172" s="7">
        <f t="shared" ref="BT172:BT184" si="381">100*AL172/$J172</f>
        <v>0.12582229971191494</v>
      </c>
      <c r="BU172" s="7">
        <f t="shared" ref="BU172:BU184" si="382">100*AM172/$J172</f>
        <v>0.23751953373011117</v>
      </c>
      <c r="BV172" s="7">
        <f t="shared" ref="BV172:BV184" si="383">100*AN172/$J172</f>
        <v>0.63338542328029646</v>
      </c>
      <c r="BW172" s="7">
        <f t="shared" ref="BW172:BW184" si="384">100*AO172/$J172</f>
        <v>1.1084244907405187</v>
      </c>
      <c r="BX172" s="7">
        <f t="shared" ref="BX172:BX184" si="385">100*AP172/$J172</f>
        <v>2.0585026256609633</v>
      </c>
      <c r="BY172" s="7">
        <f t="shared" ref="BY172:BY184" si="386">100*AQ172/$J172</f>
        <v>3.8794857175918156</v>
      </c>
      <c r="BZ172" s="180">
        <f t="shared" si="357"/>
        <v>7.9173177910037058</v>
      </c>
      <c r="CA172" s="7">
        <f t="shared" ref="CA172:CA184" si="387">100*AS172/$J172</f>
        <v>0.8236251548172141</v>
      </c>
      <c r="CB172" s="7">
        <f t="shared" ref="CB172:CB184" si="388">100*AT172/$J172</f>
        <v>0.84699921034100978</v>
      </c>
      <c r="CC172" s="7">
        <f t="shared" ref="CC172:CC184" si="389">100*AU172/$J172</f>
        <v>0.76752911473683993</v>
      </c>
      <c r="CD172" s="7">
        <f t="shared" ref="CD172:CD184" si="390">100*AV172/$J172</f>
        <v>0.75102465776258764</v>
      </c>
      <c r="CE172" s="7">
        <f t="shared" ref="CE172:CE184" si="391">100*AW172/$J172</f>
        <v>0.69464168829028694</v>
      </c>
      <c r="CF172" s="71">
        <f t="shared" ref="CF172:CF184" si="392">SUM(CA172:CE172)-X172</f>
        <v>0</v>
      </c>
      <c r="CG172" s="71"/>
      <c r="CN172" s="92"/>
      <c r="CO172" s="92"/>
      <c r="CP172" s="92"/>
      <c r="CQ172" s="92"/>
      <c r="CR172" s="88"/>
      <c r="CS172" s="7">
        <f>SUM(CA172:CF172)</f>
        <v>3.8838198259479384</v>
      </c>
      <c r="CT172" s="7">
        <f t="shared" ref="CT172:CT184" si="393">SUM(BJ172:BN172)</f>
        <v>2.9701618632395088</v>
      </c>
      <c r="CU172" s="7">
        <f t="shared" si="363"/>
        <v>8.1250824866970923</v>
      </c>
      <c r="CV172" s="93">
        <f t="shared" si="364"/>
        <v>0</v>
      </c>
      <c r="CW172" s="71"/>
      <c r="CX172" s="123">
        <v>2001</v>
      </c>
      <c r="CY172" s="92">
        <f t="shared" si="365"/>
        <v>3.8838198259479384</v>
      </c>
      <c r="CZ172" s="92">
        <f>CY172+CT172</f>
        <v>6.8539816891874477</v>
      </c>
      <c r="DA172" s="92">
        <f t="shared" ref="DA172" si="394">CZ172+CU172</f>
        <v>14.97906417588454</v>
      </c>
      <c r="DB172" s="92">
        <f t="shared" si="367"/>
        <v>14.97906417588454</v>
      </c>
      <c r="DC172" s="93">
        <f t="shared" si="368"/>
        <v>0</v>
      </c>
      <c r="DD172" s="7">
        <f t="shared" ref="DD172:DD184" si="395">BJ172+BP172+BU172+CA172</f>
        <v>1.9895198304835202</v>
      </c>
      <c r="DE172" s="7">
        <f t="shared" ref="DE172:DE184" si="396">BK172+BQ172+BV172+CB172</f>
        <v>2.2376556163558448</v>
      </c>
      <c r="DF172" s="7">
        <f t="shared" ref="DF172:DF184" si="397">BL172+BR172+BW172+CC172</f>
        <v>2.5520771201597685</v>
      </c>
      <c r="DG172" s="7">
        <f t="shared" ref="DG172:DG184" si="398">BM172+BS172+BX172+CD172</f>
        <v>3.2325473355998326</v>
      </c>
      <c r="DH172" s="7">
        <f t="shared" ref="DH172:DH184" si="399">BN172+BT172+BY172+CE172</f>
        <v>4.967264273285573</v>
      </c>
      <c r="DI172" s="71">
        <f>SUM(DD172:DH172)-DB172</f>
        <v>0</v>
      </c>
      <c r="DJ172" s="123">
        <v>2001</v>
      </c>
      <c r="DK172" s="23">
        <f t="shared" ref="DK172:DK184" si="400">DH172/DF172</f>
        <v>1.946361351719107</v>
      </c>
      <c r="DL172" s="23">
        <f t="shared" ref="DL172:DL184" si="401">DF172/DD172</f>
        <v>1.2827603329490453</v>
      </c>
      <c r="DM172" s="23">
        <f t="shared" ref="DM172:DM184" si="402">CE172/CC172</f>
        <v>0.90503627152757105</v>
      </c>
      <c r="DN172" s="23">
        <f t="shared" ref="DN172:DN184" si="403">CC172/CA172</f>
        <v>0.93189129818063476</v>
      </c>
      <c r="DO172" s="88"/>
      <c r="DP172" s="92">
        <v>15.328623199519022</v>
      </c>
      <c r="DQ172" s="92">
        <v>14.992469181985712</v>
      </c>
      <c r="DR172" s="92">
        <v>14.522245038926298</v>
      </c>
      <c r="DS172" s="92">
        <v>15.775008576776132</v>
      </c>
      <c r="DT172" s="92">
        <v>39.381654002792835</v>
      </c>
      <c r="DU172" s="71">
        <f t="shared" si="216"/>
        <v>0</v>
      </c>
      <c r="DV172" s="123">
        <v>2001</v>
      </c>
      <c r="DW172" s="23">
        <f>DP172*$R172/100</f>
        <v>2.2960843063354806</v>
      </c>
      <c r="DX172" s="23">
        <f t="shared" ref="DX172:EA172" si="404">DQ172*$R172/100</f>
        <v>2.2457315803193518</v>
      </c>
      <c r="DY172" s="23">
        <f t="shared" si="404"/>
        <v>2.1752964041599792</v>
      </c>
      <c r="DZ172" s="23">
        <f t="shared" si="404"/>
        <v>2.3629486584665873</v>
      </c>
      <c r="EA172" s="23">
        <f t="shared" si="404"/>
        <v>5.8990032266031411</v>
      </c>
      <c r="EB172" s="22">
        <f>SUM(DW172:EA172)-R172</f>
        <v>0</v>
      </c>
      <c r="EC172" s="23">
        <f t="shared" ref="EC172:EC184" si="405">DD172-DW172</f>
        <v>-0.30656447585196034</v>
      </c>
      <c r="ED172" s="23">
        <f t="shared" ref="ED172:ED184" si="406">DE172-DX172</f>
        <v>-8.0759639635070712E-3</v>
      </c>
      <c r="EE172" s="23">
        <f t="shared" ref="EE172:EE184" si="407">DF172-DY172</f>
        <v>0.37678071599978935</v>
      </c>
      <c r="EF172" s="23">
        <f t="shared" ref="EF172:EF184" si="408">DG172-DZ172</f>
        <v>0.86959867713324535</v>
      </c>
      <c r="EG172" s="23">
        <f t="shared" ref="EG172:EG184" si="409">DH172-EA172</f>
        <v>-0.93173895331756817</v>
      </c>
      <c r="EH172" s="22">
        <f t="shared" si="215"/>
        <v>-8.8817841970012523E-16</v>
      </c>
      <c r="EI172" s="23">
        <f t="shared" ref="EI172" si="410">DT172/DR172</f>
        <v>2.7118158313147784</v>
      </c>
      <c r="EJ172" s="23">
        <f t="shared" ref="EJ172" si="411">DR172/DP172</f>
        <v>0.94739396029918554</v>
      </c>
      <c r="EK172" s="88"/>
      <c r="EL172" s="88"/>
      <c r="EM172" s="88"/>
      <c r="EN172" s="88"/>
      <c r="EO172" s="88"/>
      <c r="EP172" s="88"/>
      <c r="EQ172" s="88"/>
      <c r="ER172" s="88"/>
    </row>
    <row r="173" spans="1:148">
      <c r="A173" s="123">
        <v>2002</v>
      </c>
      <c r="B173" s="89">
        <f t="shared" si="369"/>
        <v>6925846</v>
      </c>
      <c r="C173" s="9">
        <v>1390412</v>
      </c>
      <c r="D173" s="9">
        <v>90935</v>
      </c>
      <c r="E173" s="9"/>
      <c r="F173" s="9">
        <v>3595195</v>
      </c>
      <c r="G173" s="9">
        <v>1849304</v>
      </c>
      <c r="H173" s="9"/>
      <c r="I173" s="9"/>
      <c r="J173" s="9">
        <v>46341827.209047921</v>
      </c>
      <c r="K173" s="9"/>
      <c r="L173" s="9"/>
      <c r="N173" s="25" t="s">
        <v>253</v>
      </c>
      <c r="O173" s="9"/>
      <c r="P173" s="9"/>
      <c r="Q173" s="123">
        <v>2002</v>
      </c>
      <c r="R173" s="92">
        <f t="shared" si="333"/>
        <v>14.945129307822754</v>
      </c>
      <c r="S173" s="92">
        <f t="shared" si="334"/>
        <v>3.0003391832778914</v>
      </c>
      <c r="T173" s="92">
        <f t="shared" si="335"/>
        <v>0.19622661745682218</v>
      </c>
      <c r="W173" s="92">
        <f t="shared" si="336"/>
        <v>7.7579914658567093</v>
      </c>
      <c r="X173" s="92">
        <f t="shared" si="337"/>
        <v>3.990572041231331</v>
      </c>
      <c r="AA173" s="93">
        <f t="shared" si="370"/>
        <v>0</v>
      </c>
      <c r="AB173" s="123">
        <v>2002</v>
      </c>
      <c r="AC173" s="9">
        <f t="shared" si="338"/>
        <v>431027.72</v>
      </c>
      <c r="AD173" s="9">
        <f t="shared" si="338"/>
        <v>347603</v>
      </c>
      <c r="AE173" s="9">
        <f t="shared" si="338"/>
        <v>305890.64</v>
      </c>
      <c r="AF173" s="9">
        <f t="shared" si="338"/>
        <v>180753.56</v>
      </c>
      <c r="AG173" s="9">
        <f t="shared" si="338"/>
        <v>125137.08</v>
      </c>
      <c r="AH173" s="9">
        <f t="shared" si="339"/>
        <v>3337.3144999999995</v>
      </c>
      <c r="AI173" s="9">
        <f t="shared" si="339"/>
        <v>6447.2915000000003</v>
      </c>
      <c r="AJ173" s="9">
        <f t="shared" si="339"/>
        <v>9930.1020000000008</v>
      </c>
      <c r="AK173" s="9">
        <f t="shared" si="339"/>
        <v>16150.056</v>
      </c>
      <c r="AL173" s="9">
        <f t="shared" si="339"/>
        <v>55070.236000000004</v>
      </c>
      <c r="AM173" s="89">
        <f t="shared" si="371"/>
        <v>107855.84999999999</v>
      </c>
      <c r="AN173" s="89">
        <f t="shared" si="340"/>
        <v>287615.60000000003</v>
      </c>
      <c r="AO173" s="89">
        <f t="shared" si="340"/>
        <v>503327.30000000005</v>
      </c>
      <c r="AP173" s="89">
        <f t="shared" si="340"/>
        <v>934750.70000000007</v>
      </c>
      <c r="AQ173" s="89">
        <f t="shared" si="340"/>
        <v>1761645.55</v>
      </c>
      <c r="AR173" s="3"/>
      <c r="AS173" s="9">
        <f t="shared" si="341"/>
        <v>392174.03524437093</v>
      </c>
      <c r="AT173" s="9">
        <f t="shared" si="341"/>
        <v>403303.73134602443</v>
      </c>
      <c r="AU173" s="9">
        <f t="shared" si="341"/>
        <v>365463.57081661484</v>
      </c>
      <c r="AV173" s="9">
        <f t="shared" si="341"/>
        <v>357604.87508196826</v>
      </c>
      <c r="AW173" s="9">
        <f t="shared" si="341"/>
        <v>330757.78751102148</v>
      </c>
      <c r="AX173" s="157">
        <f t="shared" si="342"/>
        <v>1849304</v>
      </c>
      <c r="BE173" s="3"/>
      <c r="BI173" s="4"/>
      <c r="BJ173" s="7">
        <f t="shared" si="372"/>
        <v>0.93010514681614631</v>
      </c>
      <c r="BK173" s="7">
        <f t="shared" si="373"/>
        <v>0.75008479581947285</v>
      </c>
      <c r="BL173" s="7">
        <f t="shared" si="374"/>
        <v>0.66007462032113606</v>
      </c>
      <c r="BM173" s="7">
        <f t="shared" si="375"/>
        <v>0.39004409382612587</v>
      </c>
      <c r="BN173" s="7">
        <f t="shared" si="376"/>
        <v>0.27003052649501019</v>
      </c>
      <c r="BO173" s="71">
        <f t="shared" si="265"/>
        <v>0</v>
      </c>
      <c r="BP173" s="7">
        <f t="shared" si="377"/>
        <v>7.201516860665373E-3</v>
      </c>
      <c r="BQ173" s="7">
        <f t="shared" si="378"/>
        <v>1.3912467177688693E-2</v>
      </c>
      <c r="BR173" s="7">
        <f t="shared" si="379"/>
        <v>2.1427946626284985E-2</v>
      </c>
      <c r="BS173" s="7">
        <f t="shared" si="380"/>
        <v>3.4849847260331621E-2</v>
      </c>
      <c r="BT173" s="7">
        <f t="shared" si="381"/>
        <v>0.11883483953185153</v>
      </c>
      <c r="BU173" s="7">
        <f t="shared" si="382"/>
        <v>0.23273974397570127</v>
      </c>
      <c r="BV173" s="7">
        <f t="shared" si="383"/>
        <v>0.62063931726853683</v>
      </c>
      <c r="BW173" s="7">
        <f t="shared" si="384"/>
        <v>1.0861188052199393</v>
      </c>
      <c r="BX173" s="7">
        <f t="shared" si="385"/>
        <v>2.0170777811227443</v>
      </c>
      <c r="BY173" s="7">
        <f t="shared" si="386"/>
        <v>3.8014158182697875</v>
      </c>
      <c r="BZ173" s="180">
        <f t="shared" si="357"/>
        <v>7.7579914658567093</v>
      </c>
      <c r="CA173" s="7">
        <f t="shared" si="387"/>
        <v>0.84626364315605074</v>
      </c>
      <c r="CB173" s="7">
        <f t="shared" si="388"/>
        <v>0.8702801672595295</v>
      </c>
      <c r="CC173" s="7">
        <f t="shared" si="389"/>
        <v>0.7886257250237656</v>
      </c>
      <c r="CD173" s="7">
        <f t="shared" si="390"/>
        <v>0.77166761998574873</v>
      </c>
      <c r="CE173" s="7">
        <f t="shared" si="391"/>
        <v>0.71373488580623623</v>
      </c>
      <c r="CF173" s="71">
        <f t="shared" si="392"/>
        <v>0</v>
      </c>
      <c r="CG173" s="71"/>
      <c r="CN173" s="92"/>
      <c r="CO173" s="92"/>
      <c r="CP173" s="92"/>
      <c r="CQ173" s="92"/>
      <c r="CR173" s="88"/>
      <c r="CS173" s="7">
        <f t="shared" ref="CS173:CS184" si="412">SUM(CA173:CE173)</f>
        <v>3.9905720412313306</v>
      </c>
      <c r="CT173" s="7">
        <f t="shared" si="393"/>
        <v>3.0003391832778914</v>
      </c>
      <c r="CU173" s="7">
        <f t="shared" si="363"/>
        <v>7.9542180833135321</v>
      </c>
      <c r="CV173" s="93">
        <f t="shared" si="364"/>
        <v>0</v>
      </c>
      <c r="CW173" s="71"/>
      <c r="CX173" s="123">
        <v>2002</v>
      </c>
      <c r="CY173" s="92">
        <f t="shared" ref="CY173:CY184" si="413">CS173</f>
        <v>3.9905720412313306</v>
      </c>
      <c r="CZ173" s="92">
        <f t="shared" ref="CZ173:CZ184" si="414">CY173+CT173</f>
        <v>6.9909112245092224</v>
      </c>
      <c r="DA173" s="92">
        <f t="shared" ref="DA173:DA184" si="415">CZ173+CU173</f>
        <v>14.945129307822754</v>
      </c>
      <c r="DB173" s="92">
        <f t="shared" si="367"/>
        <v>14.945129307822754</v>
      </c>
      <c r="DC173" s="93">
        <f t="shared" si="368"/>
        <v>0</v>
      </c>
      <c r="DD173" s="7">
        <f t="shared" si="395"/>
        <v>2.0163100508085638</v>
      </c>
      <c r="DE173" s="7">
        <f t="shared" si="396"/>
        <v>2.2549167475252281</v>
      </c>
      <c r="DF173" s="7">
        <f t="shared" si="397"/>
        <v>2.5562470971911262</v>
      </c>
      <c r="DG173" s="7">
        <f t="shared" si="398"/>
        <v>3.2136393421949507</v>
      </c>
      <c r="DH173" s="7">
        <f t="shared" si="399"/>
        <v>4.9040160701028856</v>
      </c>
      <c r="DI173" s="71">
        <f t="shared" ref="DI173:DI184" si="416">SUM(DD173:DH173)-DB173</f>
        <v>0</v>
      </c>
      <c r="DJ173" s="123">
        <v>2002</v>
      </c>
      <c r="DK173" s="23">
        <f t="shared" si="400"/>
        <v>1.9184436729499084</v>
      </c>
      <c r="DL173" s="23">
        <f t="shared" si="401"/>
        <v>1.2677847318997597</v>
      </c>
      <c r="DM173" s="23">
        <f t="shared" si="402"/>
        <v>0.90503627152757093</v>
      </c>
      <c r="DN173" s="23">
        <f t="shared" si="403"/>
        <v>0.93189129818063476</v>
      </c>
      <c r="DP173" s="92">
        <v>15.298389019111918</v>
      </c>
      <c r="DQ173" s="92">
        <v>14.962898031850692</v>
      </c>
      <c r="DR173" s="92">
        <v>14.496379387551332</v>
      </c>
      <c r="DS173" s="92">
        <v>15.76278453978796</v>
      </c>
      <c r="DT173" s="92">
        <v>39.479549021698091</v>
      </c>
      <c r="DU173" s="71">
        <f t="shared" si="216"/>
        <v>0</v>
      </c>
      <c r="DV173" s="123">
        <v>2002</v>
      </c>
      <c r="DW173" s="23">
        <f t="shared" ref="DW173:DW184" si="417">DP173*$R173/100</f>
        <v>2.2863640209200331</v>
      </c>
      <c r="DX173" s="23">
        <f t="shared" ref="DX173:DX184" si="418">DQ173*$R173/100</f>
        <v>2.2362244590577518</v>
      </c>
      <c r="DY173" s="23">
        <f t="shared" ref="DY173:DY184" si="419">DR173*$R173/100</f>
        <v>2.1665026444221107</v>
      </c>
      <c r="DZ173" s="23">
        <f t="shared" ref="DZ173:DZ184" si="420">DS173*$R173/100</f>
        <v>2.3557685319848045</v>
      </c>
      <c r="EA173" s="23">
        <f t="shared" ref="EA173:EA184" si="421">DT173*$R173/100</f>
        <v>5.9002696514380526</v>
      </c>
      <c r="EB173" s="22">
        <f t="shared" ref="EB173:EB184" si="422">SUM(DW173:EA173)-R173</f>
        <v>0</v>
      </c>
      <c r="EC173" s="23">
        <f t="shared" si="405"/>
        <v>-0.27005397011146925</v>
      </c>
      <c r="ED173" s="23">
        <f t="shared" si="406"/>
        <v>1.8692288467476281E-2</v>
      </c>
      <c r="EE173" s="23">
        <f t="shared" si="407"/>
        <v>0.38974445276901548</v>
      </c>
      <c r="EF173" s="23">
        <f t="shared" si="408"/>
        <v>0.85787081021014622</v>
      </c>
      <c r="EG173" s="23">
        <f t="shared" si="409"/>
        <v>-0.99625358133516695</v>
      </c>
      <c r="EH173" s="22">
        <f t="shared" si="215"/>
        <v>1.7763568394002505E-15</v>
      </c>
      <c r="EI173" s="23">
        <f t="shared" ref="EI173:EI184" si="423">DT173/DR173</f>
        <v>2.723407546549236</v>
      </c>
      <c r="EJ173" s="23">
        <f t="shared" ref="EJ173:EJ184" si="424">DR173/DP173</f>
        <v>0.94757554991191206</v>
      </c>
      <c r="EK173" s="88"/>
      <c r="EL173" s="88"/>
      <c r="EM173" s="88"/>
      <c r="EN173" s="88"/>
      <c r="EO173" s="88"/>
      <c r="EP173" s="88"/>
      <c r="EQ173" s="88"/>
      <c r="ER173" s="88"/>
    </row>
    <row r="174" spans="1:148">
      <c r="A174" s="123">
        <v>2003</v>
      </c>
      <c r="B174" s="89">
        <f t="shared" si="369"/>
        <v>7269880</v>
      </c>
      <c r="C174" s="9">
        <v>1515250</v>
      </c>
      <c r="D174" s="9">
        <v>93756</v>
      </c>
      <c r="E174" s="9"/>
      <c r="F174" s="9">
        <v>3732407</v>
      </c>
      <c r="G174" s="9">
        <v>1928467</v>
      </c>
      <c r="H174" s="9"/>
      <c r="I174" s="9"/>
      <c r="J174" s="9">
        <v>51156415.257876582</v>
      </c>
      <c r="K174" s="9"/>
      <c r="L174" s="9"/>
      <c r="N174" s="40" t="s">
        <v>252</v>
      </c>
      <c r="O174" s="9"/>
      <c r="P174" s="9"/>
      <c r="Q174" s="123">
        <v>2003</v>
      </c>
      <c r="R174" s="92">
        <f t="shared" si="333"/>
        <v>14.211081764335809</v>
      </c>
      <c r="S174" s="92">
        <f t="shared" si="334"/>
        <v>2.9619940966576936</v>
      </c>
      <c r="T174" s="92">
        <f t="shared" si="335"/>
        <v>0.18327320146922205</v>
      </c>
      <c r="W174" s="92">
        <f t="shared" si="336"/>
        <v>7.2960683057738667</v>
      </c>
      <c r="X174" s="92">
        <f t="shared" si="337"/>
        <v>3.7697461604350253</v>
      </c>
      <c r="AA174" s="93">
        <f t="shared" si="370"/>
        <v>0</v>
      </c>
      <c r="AB174" s="123">
        <v>2003</v>
      </c>
      <c r="AC174" s="9">
        <f t="shared" si="338"/>
        <v>469727.5</v>
      </c>
      <c r="AD174" s="9">
        <f t="shared" si="338"/>
        <v>378812.5</v>
      </c>
      <c r="AE174" s="9">
        <f t="shared" si="338"/>
        <v>333355</v>
      </c>
      <c r="AF174" s="9">
        <f t="shared" si="338"/>
        <v>196982.5</v>
      </c>
      <c r="AG174" s="9">
        <f t="shared" si="338"/>
        <v>136372.5</v>
      </c>
      <c r="AH174" s="9">
        <f t="shared" si="339"/>
        <v>3440.8451999999997</v>
      </c>
      <c r="AI174" s="9">
        <f t="shared" si="339"/>
        <v>6647.3004000000001</v>
      </c>
      <c r="AJ174" s="9">
        <f t="shared" si="339"/>
        <v>10238.155200000001</v>
      </c>
      <c r="AK174" s="9">
        <f t="shared" si="339"/>
        <v>16651.065600000002</v>
      </c>
      <c r="AL174" s="9">
        <f t="shared" si="339"/>
        <v>56778.633600000001</v>
      </c>
      <c r="AM174" s="89">
        <f t="shared" si="371"/>
        <v>111972.20999999999</v>
      </c>
      <c r="AN174" s="89">
        <f t="shared" si="340"/>
        <v>298592.56</v>
      </c>
      <c r="AO174" s="89">
        <f t="shared" si="340"/>
        <v>522536.98000000004</v>
      </c>
      <c r="AP174" s="89">
        <f t="shared" si="340"/>
        <v>970425.82000000007</v>
      </c>
      <c r="AQ174" s="89">
        <f t="shared" si="340"/>
        <v>1828879.43</v>
      </c>
      <c r="AR174" s="3"/>
      <c r="AS174" s="9">
        <f t="shared" si="341"/>
        <v>408961.79601926252</v>
      </c>
      <c r="AT174" s="9">
        <f t="shared" si="341"/>
        <v>420567.92008110823</v>
      </c>
      <c r="AU174" s="9">
        <f t="shared" si="341"/>
        <v>381107.93899867451</v>
      </c>
      <c r="AV174" s="9">
        <f t="shared" si="341"/>
        <v>372912.83674003737</v>
      </c>
      <c r="AW174" s="9">
        <f t="shared" si="341"/>
        <v>344916.50816091738</v>
      </c>
      <c r="AX174" s="157">
        <f t="shared" si="342"/>
        <v>1928467</v>
      </c>
      <c r="BE174" s="3"/>
      <c r="BI174" s="4"/>
      <c r="BJ174" s="7">
        <f t="shared" si="372"/>
        <v>0.91821816996388506</v>
      </c>
      <c r="BK174" s="7">
        <f t="shared" si="373"/>
        <v>0.74049852416442341</v>
      </c>
      <c r="BL174" s="7">
        <f t="shared" si="374"/>
        <v>0.65163870126469259</v>
      </c>
      <c r="BM174" s="7">
        <f t="shared" si="375"/>
        <v>0.38505923256550018</v>
      </c>
      <c r="BN174" s="7">
        <f t="shared" si="376"/>
        <v>0.26657946869919241</v>
      </c>
      <c r="BO174" s="71">
        <f t="shared" si="265"/>
        <v>0</v>
      </c>
      <c r="BP174" s="7">
        <f t="shared" si="377"/>
        <v>6.7261264939204486E-3</v>
      </c>
      <c r="BQ174" s="7">
        <f t="shared" si="378"/>
        <v>1.2994069984167845E-2</v>
      </c>
      <c r="BR174" s="7">
        <f t="shared" si="379"/>
        <v>2.001343360043905E-2</v>
      </c>
      <c r="BS174" s="7">
        <f t="shared" si="380"/>
        <v>3.2549320580933835E-2</v>
      </c>
      <c r="BT174" s="7">
        <f t="shared" si="381"/>
        <v>0.11099025080976088</v>
      </c>
      <c r="BU174" s="7">
        <f t="shared" si="382"/>
        <v>0.21888204917321602</v>
      </c>
      <c r="BV174" s="7">
        <f t="shared" si="383"/>
        <v>0.58368546446190939</v>
      </c>
      <c r="BW174" s="7">
        <f t="shared" si="384"/>
        <v>1.0214495628083415</v>
      </c>
      <c r="BX174" s="7">
        <f t="shared" si="385"/>
        <v>1.8969777595012054</v>
      </c>
      <c r="BY174" s="7">
        <f t="shared" si="386"/>
        <v>3.5750734698291948</v>
      </c>
      <c r="BZ174" s="180">
        <f t="shared" si="357"/>
        <v>7.2960683057738667</v>
      </c>
      <c r="CA174" s="7">
        <f t="shared" si="387"/>
        <v>0.79943403766215704</v>
      </c>
      <c r="CB174" s="7">
        <f t="shared" si="388"/>
        <v>0.82212156180422191</v>
      </c>
      <c r="CC174" s="7">
        <f t="shared" si="389"/>
        <v>0.74498562316677397</v>
      </c>
      <c r="CD174" s="7">
        <f t="shared" si="390"/>
        <v>0.72896592706937136</v>
      </c>
      <c r="CE174" s="7">
        <f t="shared" si="391"/>
        <v>0.67423901073250125</v>
      </c>
      <c r="CF174" s="71">
        <f t="shared" si="392"/>
        <v>0</v>
      </c>
      <c r="CG174" s="71"/>
      <c r="CN174" s="92"/>
      <c r="CO174" s="92"/>
      <c r="CP174" s="92"/>
      <c r="CQ174" s="92"/>
      <c r="CR174" s="88"/>
      <c r="CS174" s="7">
        <f t="shared" si="412"/>
        <v>3.7697461604350258</v>
      </c>
      <c r="CT174" s="7">
        <f t="shared" si="393"/>
        <v>2.9619940966576936</v>
      </c>
      <c r="CU174" s="7">
        <f t="shared" si="363"/>
        <v>7.4793415072430891</v>
      </c>
      <c r="CV174" s="93">
        <f t="shared" si="364"/>
        <v>0</v>
      </c>
      <c r="CW174" s="71"/>
      <c r="CX174" s="123">
        <v>2003</v>
      </c>
      <c r="CY174" s="92">
        <f t="shared" si="413"/>
        <v>3.7697461604350258</v>
      </c>
      <c r="CZ174" s="92">
        <f t="shared" si="414"/>
        <v>6.7317402570927189</v>
      </c>
      <c r="DA174" s="92">
        <f t="shared" si="415"/>
        <v>14.211081764335809</v>
      </c>
      <c r="DB174" s="92">
        <f t="shared" si="367"/>
        <v>14.211081764335809</v>
      </c>
      <c r="DC174" s="93">
        <f t="shared" si="368"/>
        <v>0</v>
      </c>
      <c r="DD174" s="7">
        <f t="shared" si="395"/>
        <v>1.9432603832931785</v>
      </c>
      <c r="DE174" s="7">
        <f t="shared" si="396"/>
        <v>2.1592996204147226</v>
      </c>
      <c r="DF174" s="7">
        <f t="shared" si="397"/>
        <v>2.4380873208402472</v>
      </c>
      <c r="DG174" s="7">
        <f t="shared" si="398"/>
        <v>3.0435522397170107</v>
      </c>
      <c r="DH174" s="7">
        <f t="shared" si="399"/>
        <v>4.6268822000706491</v>
      </c>
      <c r="DI174" s="71">
        <f t="shared" si="416"/>
        <v>0</v>
      </c>
      <c r="DJ174" s="123">
        <v>2003</v>
      </c>
      <c r="DK174" s="23">
        <f t="shared" si="400"/>
        <v>1.8977508149609954</v>
      </c>
      <c r="DL174" s="23">
        <f t="shared" si="401"/>
        <v>1.2546374854349174</v>
      </c>
      <c r="DM174" s="23">
        <f t="shared" si="402"/>
        <v>0.90503627152757116</v>
      </c>
      <c r="DN174" s="23">
        <f t="shared" si="403"/>
        <v>0.93189129818063476</v>
      </c>
      <c r="DP174" s="92">
        <v>15.344468423997739</v>
      </c>
      <c r="DQ174" s="92">
        <v>15.007966923471473</v>
      </c>
      <c r="DR174" s="92">
        <v>14.535800790952846</v>
      </c>
      <c r="DS174" s="92">
        <v>15.781414988575809</v>
      </c>
      <c r="DT174" s="92">
        <v>39.33034887300213</v>
      </c>
      <c r="DU174" s="71">
        <f t="shared" si="216"/>
        <v>0</v>
      </c>
      <c r="DV174" s="123">
        <v>2003</v>
      </c>
      <c r="DW174" s="23">
        <f t="shared" si="417"/>
        <v>2.1806149540370088</v>
      </c>
      <c r="DX174" s="23">
        <f t="shared" si="418"/>
        <v>2.1327944506590044</v>
      </c>
      <c r="DY174" s="23">
        <f t="shared" si="419"/>
        <v>2.0656945355032805</v>
      </c>
      <c r="DZ174" s="23">
        <f t="shared" si="420"/>
        <v>2.242709787595655</v>
      </c>
      <c r="EA174" s="23">
        <f t="shared" si="421"/>
        <v>5.5892680365408607</v>
      </c>
      <c r="EB174" s="22">
        <f t="shared" si="422"/>
        <v>0</v>
      </c>
      <c r="EC174" s="23">
        <f t="shared" si="405"/>
        <v>-0.23735457074383026</v>
      </c>
      <c r="ED174" s="23">
        <f t="shared" si="406"/>
        <v>2.650516975571815E-2</v>
      </c>
      <c r="EE174" s="23">
        <f t="shared" si="407"/>
        <v>0.37239278533696663</v>
      </c>
      <c r="EF174" s="23">
        <f t="shared" si="408"/>
        <v>0.80084245212135574</v>
      </c>
      <c r="EG174" s="23">
        <f t="shared" si="409"/>
        <v>-0.96238583647021159</v>
      </c>
      <c r="EH174" s="22">
        <f t="shared" si="215"/>
        <v>-1.3322676295501878E-15</v>
      </c>
      <c r="EI174" s="23">
        <f t="shared" si="423"/>
        <v>2.7057572842826474</v>
      </c>
      <c r="EJ174" s="23">
        <f t="shared" si="424"/>
        <v>0.94729907803256386</v>
      </c>
      <c r="EK174" s="88"/>
      <c r="EL174" s="88"/>
      <c r="EM174" s="88"/>
      <c r="EN174" s="88"/>
      <c r="EO174" s="88"/>
      <c r="EP174" s="88"/>
      <c r="EQ174" s="88"/>
      <c r="ER174" s="88"/>
    </row>
    <row r="175" spans="1:148">
      <c r="A175" s="123">
        <v>2004</v>
      </c>
      <c r="B175" s="89">
        <f t="shared" si="369"/>
        <v>7762844</v>
      </c>
      <c r="C175" s="9">
        <v>1644742</v>
      </c>
      <c r="D175" s="9">
        <v>126860</v>
      </c>
      <c r="E175" s="9"/>
      <c r="F175" s="9">
        <v>3879821</v>
      </c>
      <c r="G175" s="9">
        <v>2111421</v>
      </c>
      <c r="H175" s="9"/>
      <c r="I175" s="9"/>
      <c r="J175" s="9">
        <v>58303211.247105472</v>
      </c>
      <c r="K175" s="9"/>
      <c r="L175" s="9"/>
      <c r="N175" s="40" t="s">
        <v>251</v>
      </c>
      <c r="O175" s="9"/>
      <c r="P175" s="9"/>
      <c r="Q175" s="123">
        <v>2004</v>
      </c>
      <c r="R175" s="92">
        <f t="shared" si="333"/>
        <v>13.314607950321767</v>
      </c>
      <c r="S175" s="92">
        <f t="shared" si="334"/>
        <v>2.821014425824881</v>
      </c>
      <c r="T175" s="92">
        <f t="shared" si="335"/>
        <v>0.21758664280485598</v>
      </c>
      <c r="W175" s="92">
        <f t="shared" si="336"/>
        <v>6.6545579857620929</v>
      </c>
      <c r="X175" s="92">
        <f t="shared" si="337"/>
        <v>3.6214488959299369</v>
      </c>
      <c r="AA175" s="93">
        <f t="shared" si="370"/>
        <v>0</v>
      </c>
      <c r="AB175" s="123">
        <v>2004</v>
      </c>
      <c r="AC175" s="9">
        <f t="shared" si="338"/>
        <v>509870.02</v>
      </c>
      <c r="AD175" s="9">
        <f t="shared" si="338"/>
        <v>411185.5</v>
      </c>
      <c r="AE175" s="9">
        <f t="shared" si="338"/>
        <v>361843.24</v>
      </c>
      <c r="AF175" s="9">
        <f t="shared" si="338"/>
        <v>213816.46000000002</v>
      </c>
      <c r="AG175" s="9">
        <f t="shared" si="338"/>
        <v>148026.78</v>
      </c>
      <c r="AH175" s="9">
        <f t="shared" si="339"/>
        <v>4655.7619999999997</v>
      </c>
      <c r="AI175" s="9">
        <f t="shared" si="339"/>
        <v>8994.3739999999998</v>
      </c>
      <c r="AJ175" s="9">
        <f t="shared" si="339"/>
        <v>13853.112000000001</v>
      </c>
      <c r="AK175" s="9">
        <f t="shared" si="339"/>
        <v>22530.335999999999</v>
      </c>
      <c r="AL175" s="9">
        <f t="shared" si="339"/>
        <v>76826.415999999997</v>
      </c>
      <c r="AM175" s="89">
        <f t="shared" si="371"/>
        <v>116394.62999999999</v>
      </c>
      <c r="AN175" s="89">
        <f t="shared" si="340"/>
        <v>310385.68</v>
      </c>
      <c r="AO175" s="89">
        <f t="shared" si="340"/>
        <v>543174.94000000006</v>
      </c>
      <c r="AP175" s="89">
        <f t="shared" si="340"/>
        <v>1008753.4600000001</v>
      </c>
      <c r="AQ175" s="89">
        <f t="shared" si="340"/>
        <v>1901112.29</v>
      </c>
      <c r="AR175" s="3"/>
      <c r="AS175" s="9">
        <f t="shared" si="341"/>
        <v>447760.07280020206</v>
      </c>
      <c r="AT175" s="9">
        <f t="shared" si="341"/>
        <v>460467.27187220397</v>
      </c>
      <c r="AU175" s="9">
        <f t="shared" si="341"/>
        <v>417263.7155152359</v>
      </c>
      <c r="AV175" s="9">
        <f t="shared" si="341"/>
        <v>408291.14247870794</v>
      </c>
      <c r="AW175" s="9">
        <f t="shared" si="341"/>
        <v>377638.79733365012</v>
      </c>
      <c r="AX175" s="157">
        <f t="shared" si="342"/>
        <v>2111421</v>
      </c>
      <c r="BE175" s="3"/>
      <c r="BI175" s="4"/>
      <c r="BJ175" s="7">
        <f t="shared" si="372"/>
        <v>0.87451447200571319</v>
      </c>
      <c r="BK175" s="7">
        <f t="shared" si="373"/>
        <v>0.70525360645622026</v>
      </c>
      <c r="BL175" s="7">
        <f t="shared" si="374"/>
        <v>0.62062317368147391</v>
      </c>
      <c r="BM175" s="7">
        <f t="shared" si="375"/>
        <v>0.36673187535723462</v>
      </c>
      <c r="BN175" s="7">
        <f t="shared" si="376"/>
        <v>0.25389129832423929</v>
      </c>
      <c r="BO175" s="71">
        <f t="shared" si="265"/>
        <v>0</v>
      </c>
      <c r="BP175" s="7">
        <f t="shared" si="377"/>
        <v>7.985429790938213E-3</v>
      </c>
      <c r="BQ175" s="7">
        <f t="shared" si="378"/>
        <v>1.5426892974864289E-2</v>
      </c>
      <c r="BR175" s="7">
        <f t="shared" si="379"/>
        <v>2.3760461394290278E-2</v>
      </c>
      <c r="BS175" s="7">
        <f t="shared" si="380"/>
        <v>3.8643387762142427E-2</v>
      </c>
      <c r="BT175" s="7">
        <f t="shared" si="381"/>
        <v>0.13177047088262078</v>
      </c>
      <c r="BU175" s="7">
        <f t="shared" si="382"/>
        <v>0.19963673957286276</v>
      </c>
      <c r="BV175" s="7">
        <f t="shared" si="383"/>
        <v>0.53236463886096741</v>
      </c>
      <c r="BW175" s="7">
        <f t="shared" si="384"/>
        <v>0.93163811800669316</v>
      </c>
      <c r="BX175" s="7">
        <f t="shared" si="385"/>
        <v>1.7301850762981446</v>
      </c>
      <c r="BY175" s="7">
        <f t="shared" si="386"/>
        <v>3.2607334130234258</v>
      </c>
      <c r="BZ175" s="180">
        <f t="shared" si="357"/>
        <v>6.6545579857620929</v>
      </c>
      <c r="CA175" s="7">
        <f t="shared" si="387"/>
        <v>0.76798526740228501</v>
      </c>
      <c r="CB175" s="7">
        <f t="shared" si="388"/>
        <v>0.78978029172460784</v>
      </c>
      <c r="CC175" s="7">
        <f t="shared" si="389"/>
        <v>0.71567878782311745</v>
      </c>
      <c r="CD175" s="7">
        <f t="shared" si="390"/>
        <v>0.70028928723712114</v>
      </c>
      <c r="CE175" s="7">
        <f t="shared" si="391"/>
        <v>0.64771526174280569</v>
      </c>
      <c r="CF175" s="71">
        <f t="shared" si="392"/>
        <v>0</v>
      </c>
      <c r="CG175" s="71"/>
      <c r="CN175" s="92"/>
      <c r="CO175" s="92"/>
      <c r="CP175" s="92"/>
      <c r="CQ175" s="92"/>
      <c r="CR175" s="88"/>
      <c r="CS175" s="7">
        <f t="shared" si="412"/>
        <v>3.6214488959299374</v>
      </c>
      <c r="CT175" s="7">
        <f t="shared" si="393"/>
        <v>2.821014425824881</v>
      </c>
      <c r="CU175" s="7">
        <f t="shared" si="363"/>
        <v>6.8721446285669501</v>
      </c>
      <c r="CV175" s="93">
        <f t="shared" si="364"/>
        <v>0</v>
      </c>
      <c r="CW175" s="71"/>
      <c r="CX175" s="123">
        <v>2004</v>
      </c>
      <c r="CY175" s="92">
        <f t="shared" si="413"/>
        <v>3.6214488959299374</v>
      </c>
      <c r="CZ175" s="92">
        <f t="shared" si="414"/>
        <v>6.4424633217548184</v>
      </c>
      <c r="DA175" s="92">
        <f t="shared" si="415"/>
        <v>13.314607950321768</v>
      </c>
      <c r="DB175" s="92">
        <f t="shared" si="367"/>
        <v>13.314607950321767</v>
      </c>
      <c r="DC175" s="93">
        <f t="shared" si="368"/>
        <v>0</v>
      </c>
      <c r="DD175" s="7">
        <f t="shared" si="395"/>
        <v>1.8501219087717993</v>
      </c>
      <c r="DE175" s="7">
        <f t="shared" si="396"/>
        <v>2.0428254300166597</v>
      </c>
      <c r="DF175" s="7">
        <f t="shared" si="397"/>
        <v>2.2917005409055746</v>
      </c>
      <c r="DG175" s="7">
        <f t="shared" si="398"/>
        <v>2.8358496266546425</v>
      </c>
      <c r="DH175" s="7">
        <f t="shared" si="399"/>
        <v>4.2941104439730919</v>
      </c>
      <c r="DI175" s="71">
        <f t="shared" si="416"/>
        <v>0</v>
      </c>
      <c r="DJ175" s="123">
        <v>2004</v>
      </c>
      <c r="DK175" s="23">
        <f t="shared" si="400"/>
        <v>1.8737659512338627</v>
      </c>
      <c r="DL175" s="23">
        <f t="shared" si="401"/>
        <v>1.238675424597786</v>
      </c>
      <c r="DM175" s="23">
        <f t="shared" si="402"/>
        <v>0.90503627152757082</v>
      </c>
      <c r="DN175" s="23">
        <f t="shared" si="403"/>
        <v>0.93189129818063499</v>
      </c>
      <c r="DO175" s="88"/>
      <c r="DP175" s="92">
        <v>15.173635806664103</v>
      </c>
      <c r="DQ175" s="92">
        <v>14.840880635465329</v>
      </c>
      <c r="DR175" s="92">
        <v>14.389651735019223</v>
      </c>
      <c r="DS175" s="92">
        <v>15.712345339425291</v>
      </c>
      <c r="DT175" s="92">
        <v>39.883486483426054</v>
      </c>
      <c r="DU175" s="71">
        <f t="shared" si="216"/>
        <v>0</v>
      </c>
      <c r="DV175" s="123">
        <v>2004</v>
      </c>
      <c r="DW175" s="23">
        <f t="shared" si="417"/>
        <v>2.020310119466969</v>
      </c>
      <c r="DX175" s="23">
        <f t="shared" si="418"/>
        <v>1.9760050729874303</v>
      </c>
      <c r="DY175" s="23">
        <f t="shared" si="419"/>
        <v>1.9159257139344834</v>
      </c>
      <c r="DZ175" s="23">
        <f t="shared" si="420"/>
        <v>2.0920371817451313</v>
      </c>
      <c r="EA175" s="23">
        <f t="shared" si="421"/>
        <v>5.3103298621877526</v>
      </c>
      <c r="EB175" s="22">
        <f t="shared" si="422"/>
        <v>0</v>
      </c>
      <c r="EC175" s="23">
        <f t="shared" si="405"/>
        <v>-0.17018821069516976</v>
      </c>
      <c r="ED175" s="23">
        <f t="shared" si="406"/>
        <v>6.6820357029229394E-2</v>
      </c>
      <c r="EE175" s="23">
        <f t="shared" si="407"/>
        <v>0.37577482697109121</v>
      </c>
      <c r="EF175" s="23">
        <f t="shared" si="408"/>
        <v>0.74381244490951115</v>
      </c>
      <c r="EG175" s="23">
        <f t="shared" si="409"/>
        <v>-1.0162194182146607</v>
      </c>
      <c r="EH175" s="22">
        <f t="shared" si="215"/>
        <v>0</v>
      </c>
      <c r="EI175" s="23">
        <f t="shared" si="423"/>
        <v>2.7716783712259021</v>
      </c>
      <c r="EJ175" s="23">
        <f t="shared" si="424"/>
        <v>0.94833248394557068</v>
      </c>
      <c r="EK175" s="88"/>
      <c r="EL175" s="88"/>
      <c r="EM175" s="88"/>
      <c r="EN175" s="88"/>
      <c r="EO175" s="88"/>
      <c r="EP175" s="88"/>
      <c r="EQ175" s="88"/>
      <c r="ER175" s="88"/>
    </row>
    <row r="176" spans="1:148">
      <c r="A176" s="123">
        <v>2005</v>
      </c>
      <c r="B176" s="89">
        <f t="shared" si="369"/>
        <v>8415859</v>
      </c>
      <c r="C176" s="9">
        <v>1844947</v>
      </c>
      <c r="D176" s="9">
        <v>138286</v>
      </c>
      <c r="E176" s="9"/>
      <c r="F176" s="9">
        <v>4252947</v>
      </c>
      <c r="G176" s="9">
        <v>2179679</v>
      </c>
      <c r="H176" s="9"/>
      <c r="I176" s="9"/>
      <c r="J176" s="9">
        <v>66192595.53084971</v>
      </c>
      <c r="K176" s="9"/>
      <c r="L176" s="9"/>
      <c r="N176" s="47" t="s">
        <v>163</v>
      </c>
      <c r="P176" s="9"/>
      <c r="Q176" s="123">
        <v>2005</v>
      </c>
      <c r="R176" s="92">
        <f t="shared" si="333"/>
        <v>12.714200028729355</v>
      </c>
      <c r="S176" s="92">
        <f t="shared" si="334"/>
        <v>2.7872407558639156</v>
      </c>
      <c r="T176" s="92">
        <f t="shared" si="335"/>
        <v>0.20891460576666834</v>
      </c>
      <c r="W176" s="92">
        <f t="shared" si="336"/>
        <v>6.4251098871291008</v>
      </c>
      <c r="X176" s="92">
        <f t="shared" si="337"/>
        <v>3.2929347799696709</v>
      </c>
      <c r="AA176" s="93">
        <f t="shared" si="370"/>
        <v>0</v>
      </c>
      <c r="AB176" s="123">
        <v>2005</v>
      </c>
      <c r="AC176" s="9">
        <f t="shared" si="338"/>
        <v>571933.56999999995</v>
      </c>
      <c r="AD176" s="9">
        <f t="shared" si="338"/>
        <v>461236.75</v>
      </c>
      <c r="AE176" s="9">
        <f t="shared" si="338"/>
        <v>405888.34</v>
      </c>
      <c r="AF176" s="9">
        <f t="shared" si="338"/>
        <v>239843.11000000002</v>
      </c>
      <c r="AG176" s="9">
        <f t="shared" si="338"/>
        <v>166045.22999999998</v>
      </c>
      <c r="AH176" s="9">
        <f t="shared" si="339"/>
        <v>5075.0962</v>
      </c>
      <c r="AI176" s="9">
        <f t="shared" si="339"/>
        <v>9804.4773999999998</v>
      </c>
      <c r="AJ176" s="9">
        <f t="shared" si="339"/>
        <v>15100.831200000001</v>
      </c>
      <c r="AK176" s="9">
        <f t="shared" si="339"/>
        <v>24559.5936</v>
      </c>
      <c r="AL176" s="9">
        <f t="shared" si="339"/>
        <v>83746.001600000003</v>
      </c>
      <c r="AM176" s="89">
        <f t="shared" si="371"/>
        <v>127588.40999999999</v>
      </c>
      <c r="AN176" s="89">
        <f t="shared" si="340"/>
        <v>340235.76</v>
      </c>
      <c r="AO176" s="89">
        <f t="shared" si="340"/>
        <v>595412.58000000007</v>
      </c>
      <c r="AP176" s="89">
        <f t="shared" si="340"/>
        <v>1105766.22</v>
      </c>
      <c r="AQ176" s="89">
        <f t="shared" si="340"/>
        <v>2083944.03</v>
      </c>
      <c r="AS176" s="9">
        <f t="shared" si="341"/>
        <v>462235.25659784174</v>
      </c>
      <c r="AT176" s="9">
        <f t="shared" si="341"/>
        <v>475353.25389258401</v>
      </c>
      <c r="AU176" s="9">
        <f t="shared" si="341"/>
        <v>430753.01333582163</v>
      </c>
      <c r="AV176" s="9">
        <f t="shared" si="341"/>
        <v>421490.37503503449</v>
      </c>
      <c r="AW176" s="9">
        <f t="shared" si="341"/>
        <v>389847.10113871808</v>
      </c>
      <c r="AX176" s="157">
        <f t="shared" si="342"/>
        <v>2179679</v>
      </c>
      <c r="BE176" s="3"/>
      <c r="BI176" s="4"/>
      <c r="BJ176" s="7">
        <f t="shared" si="372"/>
        <v>0.86404463431781375</v>
      </c>
      <c r="BK176" s="7">
        <f t="shared" si="373"/>
        <v>0.6968101889659789</v>
      </c>
      <c r="BL176" s="7">
        <f t="shared" si="374"/>
        <v>0.61319296629006148</v>
      </c>
      <c r="BM176" s="7">
        <f t="shared" si="375"/>
        <v>0.36234129826230904</v>
      </c>
      <c r="BN176" s="7">
        <f t="shared" si="376"/>
        <v>0.25085166802775238</v>
      </c>
      <c r="BO176" s="71">
        <f t="shared" si="265"/>
        <v>0</v>
      </c>
      <c r="BP176" s="7">
        <f t="shared" si="377"/>
        <v>7.6671660316367284E-3</v>
      </c>
      <c r="BQ176" s="7">
        <f t="shared" si="378"/>
        <v>1.4812045548856786E-2</v>
      </c>
      <c r="BR176" s="7">
        <f t="shared" si="379"/>
        <v>2.2813474949720185E-2</v>
      </c>
      <c r="BS176" s="7">
        <f t="shared" si="380"/>
        <v>3.7103233984160294E-2</v>
      </c>
      <c r="BT176" s="7">
        <f t="shared" si="381"/>
        <v>0.12651868525229434</v>
      </c>
      <c r="BU176" s="7">
        <f t="shared" si="382"/>
        <v>0.192753296613873</v>
      </c>
      <c r="BV176" s="7">
        <f t="shared" si="383"/>
        <v>0.51400879097032803</v>
      </c>
      <c r="BW176" s="7">
        <f t="shared" si="384"/>
        <v>0.8995153841980742</v>
      </c>
      <c r="BX176" s="7">
        <f t="shared" si="385"/>
        <v>1.6705285706535662</v>
      </c>
      <c r="BY176" s="7">
        <f t="shared" si="386"/>
        <v>3.1483038446932592</v>
      </c>
      <c r="BZ176" s="180">
        <f t="shared" si="357"/>
        <v>6.4251098871290999</v>
      </c>
      <c r="CA176" s="7">
        <f t="shared" si="387"/>
        <v>0.69831867581384155</v>
      </c>
      <c r="CB176" s="7">
        <f t="shared" si="388"/>
        <v>0.71813659833151722</v>
      </c>
      <c r="CC176" s="7">
        <f t="shared" si="389"/>
        <v>0.65075709734794274</v>
      </c>
      <c r="CD176" s="7">
        <f t="shared" si="390"/>
        <v>0.63676363142248249</v>
      </c>
      <c r="CE176" s="7">
        <f t="shared" si="391"/>
        <v>0.58895877705388666</v>
      </c>
      <c r="CF176" s="71">
        <f t="shared" si="392"/>
        <v>0</v>
      </c>
      <c r="CG176" s="71"/>
      <c r="CN176" s="92"/>
      <c r="CO176" s="92"/>
      <c r="CP176" s="92"/>
      <c r="CQ176" s="92"/>
      <c r="CR176" s="88"/>
      <c r="CS176" s="7">
        <f t="shared" si="412"/>
        <v>3.2929347799696709</v>
      </c>
      <c r="CT176" s="7">
        <f t="shared" si="393"/>
        <v>2.7872407558639152</v>
      </c>
      <c r="CU176" s="7">
        <f t="shared" si="363"/>
        <v>6.6340244928957688</v>
      </c>
      <c r="CV176" s="93">
        <f t="shared" si="364"/>
        <v>0</v>
      </c>
      <c r="CW176" s="71"/>
      <c r="CX176" s="123">
        <v>2005</v>
      </c>
      <c r="CY176" s="92">
        <f t="shared" si="413"/>
        <v>3.2929347799696709</v>
      </c>
      <c r="CZ176" s="92">
        <f t="shared" si="414"/>
        <v>6.0801755358335861</v>
      </c>
      <c r="DA176" s="92">
        <f t="shared" si="415"/>
        <v>12.714200028729355</v>
      </c>
      <c r="DB176" s="92">
        <f t="shared" si="367"/>
        <v>12.714200028729355</v>
      </c>
      <c r="DC176" s="93">
        <f t="shared" si="368"/>
        <v>0</v>
      </c>
      <c r="DD176" s="7">
        <f t="shared" si="395"/>
        <v>1.7627837727771651</v>
      </c>
      <c r="DE176" s="7">
        <f t="shared" si="396"/>
        <v>1.9437676238166808</v>
      </c>
      <c r="DF176" s="7">
        <f t="shared" si="397"/>
        <v>2.1862789227857986</v>
      </c>
      <c r="DG176" s="7">
        <f t="shared" si="398"/>
        <v>2.7067367343225182</v>
      </c>
      <c r="DH176" s="7">
        <f t="shared" si="399"/>
        <v>4.1146329750271926</v>
      </c>
      <c r="DI176" s="71">
        <f t="shared" si="416"/>
        <v>0</v>
      </c>
      <c r="DJ176" s="123">
        <v>2005</v>
      </c>
      <c r="DK176" s="23">
        <f t="shared" si="400"/>
        <v>1.8820256336662882</v>
      </c>
      <c r="DL176" s="23">
        <f t="shared" si="401"/>
        <v>1.2402422557710757</v>
      </c>
      <c r="DM176" s="23">
        <f t="shared" si="402"/>
        <v>0.90503627152757105</v>
      </c>
      <c r="DN176" s="23">
        <f t="shared" si="403"/>
        <v>0.93189129818063487</v>
      </c>
      <c r="DO176" s="88"/>
      <c r="DP176" s="92">
        <v>13.582103749830267</v>
      </c>
      <c r="DQ176" s="92">
        <v>13.284250597421707</v>
      </c>
      <c r="DR176" s="92">
        <v>13.028079740017256</v>
      </c>
      <c r="DS176" s="92">
        <v>15.068870091588773</v>
      </c>
      <c r="DT176" s="92">
        <v>45.036695821141997</v>
      </c>
      <c r="DU176" s="71">
        <f t="shared" si="216"/>
        <v>0</v>
      </c>
      <c r="DV176" s="123">
        <v>2005</v>
      </c>
      <c r="DW176" s="23">
        <f t="shared" si="417"/>
        <v>1.7268558388629704</v>
      </c>
      <c r="DX176" s="23">
        <f t="shared" si="418"/>
        <v>1.6889861932738703</v>
      </c>
      <c r="DY176" s="23">
        <f t="shared" si="419"/>
        <v>1.6564161180481574</v>
      </c>
      <c r="DZ176" s="23">
        <f t="shared" si="420"/>
        <v>1.9158862855139689</v>
      </c>
      <c r="EA176" s="23">
        <f t="shared" si="421"/>
        <v>5.726055593030388</v>
      </c>
      <c r="EB176" s="22">
        <f t="shared" si="422"/>
        <v>0</v>
      </c>
      <c r="EC176" s="23">
        <f t="shared" si="405"/>
        <v>3.5927933914194687E-2</v>
      </c>
      <c r="ED176" s="23">
        <f t="shared" si="406"/>
        <v>0.25478143054281044</v>
      </c>
      <c r="EE176" s="23">
        <f t="shared" si="407"/>
        <v>0.52986280473764125</v>
      </c>
      <c r="EF176" s="23">
        <f t="shared" si="408"/>
        <v>0.79085044880854927</v>
      </c>
      <c r="EG176" s="23">
        <f t="shared" si="409"/>
        <v>-1.6114226180031954</v>
      </c>
      <c r="EH176" s="22">
        <f t="shared" si="215"/>
        <v>0</v>
      </c>
      <c r="EI176" s="23">
        <f t="shared" si="423"/>
        <v>3.4568943942526364</v>
      </c>
      <c r="EJ176" s="23">
        <f t="shared" si="424"/>
        <v>0.95920926389478256</v>
      </c>
      <c r="EK176" s="88"/>
      <c r="EL176" s="88"/>
      <c r="EM176" s="88"/>
      <c r="EN176" s="88"/>
      <c r="EO176" s="88"/>
      <c r="EP176" s="88"/>
      <c r="EQ176" s="88"/>
      <c r="ER176" s="88"/>
    </row>
    <row r="177" spans="1:148">
      <c r="A177" s="123">
        <v>2006</v>
      </c>
      <c r="B177" s="89">
        <f t="shared" si="369"/>
        <v>9278477</v>
      </c>
      <c r="C177" s="9">
        <v>2159371</v>
      </c>
      <c r="D177" s="9">
        <v>184903</v>
      </c>
      <c r="E177" s="9"/>
      <c r="F177" s="9">
        <v>4548950</v>
      </c>
      <c r="G177" s="9">
        <v>2385253</v>
      </c>
      <c r="H177" s="9"/>
      <c r="I177" s="9"/>
      <c r="J177" s="9">
        <v>77830576.616630182</v>
      </c>
      <c r="K177" s="9"/>
      <c r="L177" s="9"/>
      <c r="M177" s="3"/>
      <c r="P177" s="9"/>
      <c r="Q177" s="123">
        <v>2006</v>
      </c>
      <c r="R177" s="92">
        <f t="shared" si="333"/>
        <v>11.921377694145791</v>
      </c>
      <c r="S177" s="92">
        <f t="shared" si="334"/>
        <v>2.7744507285824267</v>
      </c>
      <c r="T177" s="92">
        <f t="shared" si="335"/>
        <v>0.2375711552424648</v>
      </c>
      <c r="W177" s="92">
        <f t="shared" si="336"/>
        <v>5.8446823828721559</v>
      </c>
      <c r="X177" s="92">
        <f t="shared" si="337"/>
        <v>3.064673427448743</v>
      </c>
      <c r="AA177" s="93">
        <f t="shared" si="370"/>
        <v>0</v>
      </c>
      <c r="AB177" s="123">
        <v>2006</v>
      </c>
      <c r="AC177" s="9">
        <f t="shared" si="338"/>
        <v>669405.01</v>
      </c>
      <c r="AD177" s="9">
        <f t="shared" si="338"/>
        <v>539842.75</v>
      </c>
      <c r="AE177" s="9">
        <f t="shared" si="338"/>
        <v>475061.62</v>
      </c>
      <c r="AF177" s="9">
        <f t="shared" si="338"/>
        <v>280718.23</v>
      </c>
      <c r="AG177" s="9">
        <f t="shared" si="338"/>
        <v>194343.38999999998</v>
      </c>
      <c r="AH177" s="9">
        <f t="shared" si="339"/>
        <v>6785.9400999999998</v>
      </c>
      <c r="AI177" s="9">
        <f t="shared" si="339"/>
        <v>13109.622700000002</v>
      </c>
      <c r="AJ177" s="9">
        <f t="shared" si="339"/>
        <v>20191.407600000002</v>
      </c>
      <c r="AK177" s="9">
        <f t="shared" si="339"/>
        <v>32838.772799999999</v>
      </c>
      <c r="AL177" s="9">
        <f t="shared" si="339"/>
        <v>111977.2568</v>
      </c>
      <c r="AM177" s="89">
        <f t="shared" si="371"/>
        <v>136468.5</v>
      </c>
      <c r="AN177" s="89">
        <f t="shared" si="340"/>
        <v>363916</v>
      </c>
      <c r="AO177" s="89">
        <f t="shared" si="340"/>
        <v>636853.00000000012</v>
      </c>
      <c r="AP177" s="89">
        <f t="shared" si="340"/>
        <v>1182727</v>
      </c>
      <c r="AQ177" s="89">
        <f t="shared" si="340"/>
        <v>2228985.5</v>
      </c>
      <c r="AS177" s="9">
        <f t="shared" si="341"/>
        <v>505830.4605888169</v>
      </c>
      <c r="AT177" s="9">
        <f t="shared" si="341"/>
        <v>520185.66720468824</v>
      </c>
      <c r="AU177" s="9">
        <f t="shared" si="341"/>
        <v>471379.004577421</v>
      </c>
      <c r="AV177" s="9">
        <f t="shared" si="341"/>
        <v>461242.77084994683</v>
      </c>
      <c r="AW177" s="9">
        <f t="shared" si="341"/>
        <v>426615.09677912696</v>
      </c>
      <c r="AX177" s="157">
        <f t="shared" si="342"/>
        <v>2385253</v>
      </c>
      <c r="BE177" s="3"/>
      <c r="BI177" s="4"/>
      <c r="BJ177" s="7">
        <f t="shared" si="372"/>
        <v>0.86007972586055237</v>
      </c>
      <c r="BK177" s="7">
        <f t="shared" si="373"/>
        <v>0.69361268214560667</v>
      </c>
      <c r="BL177" s="7">
        <f t="shared" si="374"/>
        <v>0.61037916028813388</v>
      </c>
      <c r="BM177" s="7">
        <f t="shared" si="375"/>
        <v>0.36067859471571551</v>
      </c>
      <c r="BN177" s="7">
        <f t="shared" si="376"/>
        <v>0.2497005655724184</v>
      </c>
      <c r="BO177" s="71">
        <f t="shared" si="265"/>
        <v>0</v>
      </c>
      <c r="BP177" s="7">
        <f t="shared" si="377"/>
        <v>8.7188613973984593E-3</v>
      </c>
      <c r="BQ177" s="7">
        <f t="shared" si="378"/>
        <v>1.6843794906690759E-2</v>
      </c>
      <c r="BR177" s="7">
        <f t="shared" si="379"/>
        <v>2.594277015247716E-2</v>
      </c>
      <c r="BS177" s="7">
        <f t="shared" si="380"/>
        <v>4.2192637171061746E-2</v>
      </c>
      <c r="BT177" s="7">
        <f t="shared" si="381"/>
        <v>0.14387309161483669</v>
      </c>
      <c r="BU177" s="7">
        <f t="shared" si="382"/>
        <v>0.17534047148616469</v>
      </c>
      <c r="BV177" s="7">
        <f t="shared" si="383"/>
        <v>0.46757459062977247</v>
      </c>
      <c r="BW177" s="7">
        <f t="shared" si="384"/>
        <v>0.81825553360210201</v>
      </c>
      <c r="BX177" s="7">
        <f t="shared" si="385"/>
        <v>1.5196174195467607</v>
      </c>
      <c r="BY177" s="7">
        <f t="shared" si="386"/>
        <v>2.8638943676073563</v>
      </c>
      <c r="BZ177" s="180">
        <f t="shared" si="357"/>
        <v>5.8446823828721559</v>
      </c>
      <c r="CA177" s="7">
        <f t="shared" si="387"/>
        <v>0.64991226145012948</v>
      </c>
      <c r="CB177" s="7">
        <f t="shared" si="388"/>
        <v>0.66835643498693975</v>
      </c>
      <c r="CC177" s="7">
        <f t="shared" si="389"/>
        <v>0.60564758102627336</v>
      </c>
      <c r="CD177" s="7">
        <f t="shared" si="390"/>
        <v>0.59262412139368936</v>
      </c>
      <c r="CE177" s="7">
        <f t="shared" si="391"/>
        <v>0.54813302859171087</v>
      </c>
      <c r="CF177" s="71">
        <f t="shared" si="392"/>
        <v>0</v>
      </c>
      <c r="CG177" s="71"/>
      <c r="CN177" s="92"/>
      <c r="CO177" s="92"/>
      <c r="CP177" s="92"/>
      <c r="CQ177" s="92"/>
      <c r="CR177" s="88"/>
      <c r="CS177" s="7">
        <f t="shared" si="412"/>
        <v>3.0646734274487426</v>
      </c>
      <c r="CT177" s="7">
        <f t="shared" si="393"/>
        <v>2.7744507285824267</v>
      </c>
      <c r="CU177" s="7">
        <f t="shared" si="363"/>
        <v>6.082253538114621</v>
      </c>
      <c r="CV177" s="93">
        <f t="shared" si="364"/>
        <v>0</v>
      </c>
      <c r="CW177" s="71"/>
      <c r="CX177" s="123">
        <v>2006</v>
      </c>
      <c r="CY177" s="92">
        <f t="shared" si="413"/>
        <v>3.0646734274487426</v>
      </c>
      <c r="CZ177" s="92">
        <f t="shared" si="414"/>
        <v>5.8391241560311693</v>
      </c>
      <c r="DA177" s="92">
        <f t="shared" si="415"/>
        <v>11.921377694145789</v>
      </c>
      <c r="DB177" s="92">
        <f t="shared" si="367"/>
        <v>11.921377694145791</v>
      </c>
      <c r="DC177" s="93">
        <f t="shared" si="368"/>
        <v>0</v>
      </c>
      <c r="DD177" s="7">
        <f t="shared" si="395"/>
        <v>1.6940513201942449</v>
      </c>
      <c r="DE177" s="7">
        <f t="shared" si="396"/>
        <v>1.8463875026690098</v>
      </c>
      <c r="DF177" s="7">
        <f t="shared" si="397"/>
        <v>2.0602250450689867</v>
      </c>
      <c r="DG177" s="7">
        <f t="shared" si="398"/>
        <v>2.5151127728272273</v>
      </c>
      <c r="DH177" s="7">
        <f t="shared" si="399"/>
        <v>3.8056010533863223</v>
      </c>
      <c r="DI177" s="71">
        <f t="shared" si="416"/>
        <v>0</v>
      </c>
      <c r="DJ177" s="123">
        <v>2006</v>
      </c>
      <c r="DK177" s="23">
        <f t="shared" si="400"/>
        <v>1.8471773569080612</v>
      </c>
      <c r="DL177" s="23">
        <f t="shared" si="401"/>
        <v>1.2161526752523384</v>
      </c>
      <c r="DM177" s="23">
        <f t="shared" si="402"/>
        <v>0.90503627152757093</v>
      </c>
      <c r="DN177" s="23">
        <f t="shared" si="403"/>
        <v>0.93189129818063487</v>
      </c>
      <c r="DO177" s="88"/>
      <c r="DP177" s="92">
        <v>12.175239194655815</v>
      </c>
      <c r="DQ177" s="92">
        <v>11.908238335123887</v>
      </c>
      <c r="DR177" s="92">
        <v>11.824492686359548</v>
      </c>
      <c r="DS177" s="92">
        <v>14.500058100384376</v>
      </c>
      <c r="DT177" s="92">
        <v>49.591971683476373</v>
      </c>
      <c r="DU177" s="71">
        <f t="shared" si="216"/>
        <v>0</v>
      </c>
      <c r="DV177" s="123">
        <v>2006</v>
      </c>
      <c r="DW177" s="23">
        <f t="shared" si="417"/>
        <v>1.451456249560594</v>
      </c>
      <c r="DX177" s="23">
        <f t="shared" si="418"/>
        <v>1.4196260686491771</v>
      </c>
      <c r="DY177" s="23">
        <f t="shared" si="419"/>
        <v>1.4096424335575677</v>
      </c>
      <c r="DZ177" s="23">
        <f t="shared" si="420"/>
        <v>1.7286066920174028</v>
      </c>
      <c r="EA177" s="23">
        <f t="shared" si="421"/>
        <v>5.9120462503610494</v>
      </c>
      <c r="EB177" s="22">
        <f t="shared" si="422"/>
        <v>0</v>
      </c>
      <c r="EC177" s="23">
        <f t="shared" si="405"/>
        <v>0.24259507063365082</v>
      </c>
      <c r="ED177" s="23">
        <f t="shared" si="406"/>
        <v>0.42676143401983269</v>
      </c>
      <c r="EE177" s="23">
        <f t="shared" si="407"/>
        <v>0.65058261151141905</v>
      </c>
      <c r="EF177" s="23">
        <f t="shared" si="408"/>
        <v>0.78650608080982454</v>
      </c>
      <c r="EG177" s="23">
        <f t="shared" si="409"/>
        <v>-2.1064451969747271</v>
      </c>
      <c r="EH177" s="22">
        <f t="shared" si="215"/>
        <v>0</v>
      </c>
      <c r="EI177" s="23">
        <f t="shared" si="423"/>
        <v>4.1940041741227923</v>
      </c>
      <c r="EJ177" s="23">
        <f t="shared" si="424"/>
        <v>0.97119181786176134</v>
      </c>
      <c r="EK177" s="88"/>
      <c r="EL177" s="88"/>
      <c r="EM177" s="88"/>
      <c r="EN177" s="88"/>
      <c r="EO177" s="88"/>
      <c r="EP177" s="88"/>
      <c r="EQ177" s="88"/>
      <c r="ER177" s="88"/>
    </row>
    <row r="178" spans="1:148">
      <c r="A178" s="123">
        <v>2007</v>
      </c>
      <c r="B178" s="89">
        <f t="shared" si="369"/>
        <v>10500520</v>
      </c>
      <c r="C178" s="9">
        <v>2546110</v>
      </c>
      <c r="D178" s="9">
        <v>236689</v>
      </c>
      <c r="E178" s="9"/>
      <c r="F178" s="9">
        <v>4909296</v>
      </c>
      <c r="G178" s="9">
        <v>2808425</v>
      </c>
      <c r="H178" s="9"/>
      <c r="I178" s="9"/>
      <c r="J178" s="9">
        <v>85849773.849630922</v>
      </c>
      <c r="K178" s="9"/>
      <c r="L178" s="9"/>
      <c r="M178" s="3"/>
      <c r="P178" s="9"/>
      <c r="Q178" s="123">
        <v>2007</v>
      </c>
      <c r="R178" s="92">
        <f t="shared" si="333"/>
        <v>12.231272756049483</v>
      </c>
      <c r="S178" s="92">
        <f t="shared" si="334"/>
        <v>2.96577368329427</v>
      </c>
      <c r="T178" s="92">
        <f t="shared" si="335"/>
        <v>0.27570136691864744</v>
      </c>
      <c r="W178" s="92">
        <f t="shared" si="336"/>
        <v>5.7184728390767985</v>
      </c>
      <c r="X178" s="92">
        <f t="shared" si="337"/>
        <v>3.271324866759767</v>
      </c>
      <c r="AA178" s="93">
        <f t="shared" si="370"/>
        <v>0</v>
      </c>
      <c r="AB178" s="123">
        <v>2007</v>
      </c>
      <c r="AC178" s="9">
        <f t="shared" si="338"/>
        <v>789294.1</v>
      </c>
      <c r="AD178" s="9">
        <f t="shared" si="338"/>
        <v>636527.5</v>
      </c>
      <c r="AE178" s="9">
        <f t="shared" si="338"/>
        <v>560144.19999999995</v>
      </c>
      <c r="AF178" s="9">
        <f t="shared" si="338"/>
        <v>330994.3</v>
      </c>
      <c r="AG178" s="9">
        <f t="shared" si="338"/>
        <v>229149.9</v>
      </c>
      <c r="AH178" s="9">
        <f t="shared" si="339"/>
        <v>8686.4862999999987</v>
      </c>
      <c r="AI178" s="9">
        <f t="shared" si="339"/>
        <v>16781.250100000001</v>
      </c>
      <c r="AJ178" s="9">
        <f t="shared" si="339"/>
        <v>25846.4388</v>
      </c>
      <c r="AK178" s="9">
        <f t="shared" si="339"/>
        <v>42035.966400000005</v>
      </c>
      <c r="AL178" s="9">
        <f t="shared" si="339"/>
        <v>143338.8584</v>
      </c>
      <c r="AM178" s="89">
        <f t="shared" si="371"/>
        <v>147278.88</v>
      </c>
      <c r="AN178" s="89">
        <f t="shared" si="340"/>
        <v>392743.67999999999</v>
      </c>
      <c r="AO178" s="89">
        <f t="shared" si="340"/>
        <v>687301.44000000006</v>
      </c>
      <c r="AP178" s="89">
        <f t="shared" si="340"/>
        <v>1276416.96</v>
      </c>
      <c r="AQ178" s="89">
        <f t="shared" si="340"/>
        <v>2405555.04</v>
      </c>
      <c r="AS178" s="9">
        <f t="shared" si="341"/>
        <v>595570.74711955013</v>
      </c>
      <c r="AT178" s="9">
        <f t="shared" si="341"/>
        <v>612472.73661088641</v>
      </c>
      <c r="AU178" s="9">
        <f t="shared" si="341"/>
        <v>555007.1966916481</v>
      </c>
      <c r="AV178" s="9">
        <f t="shared" si="341"/>
        <v>543072.67561313708</v>
      </c>
      <c r="AW178" s="9">
        <f t="shared" si="341"/>
        <v>502301.6439647784</v>
      </c>
      <c r="AX178" s="157">
        <f t="shared" si="342"/>
        <v>2808425</v>
      </c>
      <c r="BE178" s="3"/>
      <c r="BI178" s="4"/>
      <c r="BJ178" s="7">
        <f t="shared" si="372"/>
        <v>0.91938984182122374</v>
      </c>
      <c r="BK178" s="7">
        <f t="shared" si="373"/>
        <v>0.74144342082356751</v>
      </c>
      <c r="BL178" s="7">
        <f t="shared" si="374"/>
        <v>0.65247021032473929</v>
      </c>
      <c r="BM178" s="7">
        <f t="shared" si="375"/>
        <v>0.38555057882825511</v>
      </c>
      <c r="BN178" s="7">
        <f t="shared" si="376"/>
        <v>0.26691963149648429</v>
      </c>
      <c r="BO178" s="71">
        <f t="shared" si="265"/>
        <v>0</v>
      </c>
      <c r="BP178" s="7">
        <f t="shared" si="377"/>
        <v>1.0118240165914361E-2</v>
      </c>
      <c r="BQ178" s="7">
        <f t="shared" si="378"/>
        <v>1.9547226914532104E-2</v>
      </c>
      <c r="BR178" s="7">
        <f t="shared" si="379"/>
        <v>3.01065892675163E-2</v>
      </c>
      <c r="BS178" s="7">
        <f t="shared" si="380"/>
        <v>4.8964562764751793E-2</v>
      </c>
      <c r="BT178" s="7">
        <f t="shared" si="381"/>
        <v>0.1669647478059329</v>
      </c>
      <c r="BU178" s="7">
        <f t="shared" si="382"/>
        <v>0.17155418517230395</v>
      </c>
      <c r="BV178" s="7">
        <f t="shared" si="383"/>
        <v>0.45747782712614388</v>
      </c>
      <c r="BW178" s="7">
        <f t="shared" si="384"/>
        <v>0.80058619747075177</v>
      </c>
      <c r="BX178" s="7">
        <f t="shared" si="385"/>
        <v>1.4868029381599674</v>
      </c>
      <c r="BY178" s="7">
        <f t="shared" si="386"/>
        <v>2.8020516911476312</v>
      </c>
      <c r="BZ178" s="180">
        <f t="shared" si="357"/>
        <v>5.7184728390767985</v>
      </c>
      <c r="CA178" s="7">
        <f t="shared" si="387"/>
        <v>0.69373595341405847</v>
      </c>
      <c r="CB178" s="7">
        <f t="shared" si="388"/>
        <v>0.71342382064238774</v>
      </c>
      <c r="CC178" s="7">
        <f t="shared" si="389"/>
        <v>0.64648649822160731</v>
      </c>
      <c r="CD178" s="7">
        <f t="shared" si="390"/>
        <v>0.63258486453831453</v>
      </c>
      <c r="CE178" s="7">
        <f t="shared" si="391"/>
        <v>0.58509372994339914</v>
      </c>
      <c r="CF178" s="71">
        <f t="shared" si="392"/>
        <v>0</v>
      </c>
      <c r="CG178" s="71"/>
      <c r="CN178" s="92"/>
      <c r="CO178" s="92"/>
      <c r="CP178" s="92"/>
      <c r="CQ178" s="92"/>
      <c r="CR178" s="88"/>
      <c r="CS178" s="7">
        <f t="shared" si="412"/>
        <v>3.2713248667597674</v>
      </c>
      <c r="CT178" s="7">
        <f t="shared" si="393"/>
        <v>2.9657736832942696</v>
      </c>
      <c r="CU178" s="7">
        <f t="shared" si="363"/>
        <v>5.9941742059954457</v>
      </c>
      <c r="CV178" s="93">
        <f t="shared" si="364"/>
        <v>0</v>
      </c>
      <c r="CW178" s="71"/>
      <c r="CX178" s="123">
        <v>2007</v>
      </c>
      <c r="CY178" s="92">
        <f t="shared" si="413"/>
        <v>3.2713248667597674</v>
      </c>
      <c r="CZ178" s="92">
        <f t="shared" si="414"/>
        <v>6.2370985500540375</v>
      </c>
      <c r="DA178" s="92">
        <f t="shared" si="415"/>
        <v>12.231272756049483</v>
      </c>
      <c r="DB178" s="92">
        <f t="shared" si="367"/>
        <v>12.231272756049483</v>
      </c>
      <c r="DC178" s="93">
        <f t="shared" si="368"/>
        <v>0</v>
      </c>
      <c r="DD178" s="7">
        <f t="shared" si="395"/>
        <v>1.7947982205735005</v>
      </c>
      <c r="DE178" s="7">
        <f t="shared" si="396"/>
        <v>1.9318922955066313</v>
      </c>
      <c r="DF178" s="7">
        <f t="shared" si="397"/>
        <v>2.1296494952846148</v>
      </c>
      <c r="DG178" s="7">
        <f t="shared" si="398"/>
        <v>2.5539029442912886</v>
      </c>
      <c r="DH178" s="7">
        <f t="shared" si="399"/>
        <v>3.8210298003934473</v>
      </c>
      <c r="DI178" s="71">
        <f t="shared" si="416"/>
        <v>0</v>
      </c>
      <c r="DJ178" s="123">
        <v>2007</v>
      </c>
      <c r="DK178" s="23">
        <f t="shared" si="400"/>
        <v>1.794205952131475</v>
      </c>
      <c r="DL178" s="23">
        <f t="shared" si="401"/>
        <v>1.1865676435784061</v>
      </c>
      <c r="DM178" s="23">
        <f t="shared" si="402"/>
        <v>0.90503627152757105</v>
      </c>
      <c r="DN178" s="23">
        <f t="shared" si="403"/>
        <v>0.93189129818063476</v>
      </c>
      <c r="DO178" s="88"/>
      <c r="DP178" s="92">
        <v>11.416106522537547</v>
      </c>
      <c r="DQ178" s="92">
        <v>11.165753309324003</v>
      </c>
      <c r="DR178" s="92">
        <v>11.175046900829162</v>
      </c>
      <c r="DS178" s="92">
        <v>14.19313177600743</v>
      </c>
      <c r="DT178" s="92">
        <v>52.049961491301858</v>
      </c>
      <c r="DU178" s="71">
        <f t="shared" si="216"/>
        <v>0</v>
      </c>
      <c r="DV178" s="123">
        <v>2007</v>
      </c>
      <c r="DW178" s="23">
        <f t="shared" si="417"/>
        <v>1.3963351268927229</v>
      </c>
      <c r="DX178" s="23">
        <f t="shared" si="418"/>
        <v>1.3657137425310404</v>
      </c>
      <c r="DY178" s="23">
        <f t="shared" si="419"/>
        <v>1.3668504670568695</v>
      </c>
      <c r="DZ178" s="23">
        <f t="shared" si="420"/>
        <v>1.7360006601489988</v>
      </c>
      <c r="EA178" s="23">
        <f t="shared" si="421"/>
        <v>6.3663727594198516</v>
      </c>
      <c r="EB178" s="22">
        <f t="shared" si="422"/>
        <v>0</v>
      </c>
      <c r="EC178" s="23">
        <f t="shared" si="405"/>
        <v>0.39846309368077759</v>
      </c>
      <c r="ED178" s="23">
        <f t="shared" si="406"/>
        <v>0.56617855297559094</v>
      </c>
      <c r="EE178" s="23">
        <f t="shared" si="407"/>
        <v>0.76279902822774526</v>
      </c>
      <c r="EF178" s="23">
        <f t="shared" si="408"/>
        <v>0.81790228414228983</v>
      </c>
      <c r="EG178" s="23">
        <f t="shared" si="409"/>
        <v>-2.5453429590264043</v>
      </c>
      <c r="EH178" s="22">
        <f t="shared" si="215"/>
        <v>0</v>
      </c>
      <c r="EI178" s="23">
        <f t="shared" si="423"/>
        <v>4.6576951267595907</v>
      </c>
      <c r="EJ178" s="23">
        <f t="shared" si="424"/>
        <v>0.9788842525923801</v>
      </c>
      <c r="EK178" s="88"/>
      <c r="EL178" s="88"/>
      <c r="EM178" s="88"/>
      <c r="EN178" s="88"/>
      <c r="EO178" s="88"/>
      <c r="EP178" s="88"/>
      <c r="EQ178" s="88"/>
      <c r="ER178" s="88"/>
    </row>
    <row r="179" spans="1:148">
      <c r="A179" s="123">
        <v>2008</v>
      </c>
      <c r="B179" s="89">
        <f t="shared" si="369"/>
        <v>12460827</v>
      </c>
      <c r="C179" s="9">
        <v>2963133</v>
      </c>
      <c r="D179" s="9">
        <v>330791</v>
      </c>
      <c r="E179" s="9"/>
      <c r="F179" s="9">
        <v>5645267</v>
      </c>
      <c r="G179" s="9">
        <v>3521636</v>
      </c>
      <c r="H179" s="9"/>
      <c r="I179" s="9"/>
      <c r="J179" s="9">
        <v>93847932.008135706</v>
      </c>
      <c r="K179" s="9"/>
      <c r="L179" s="9"/>
      <c r="M179" s="3"/>
      <c r="P179" s="9"/>
      <c r="Q179" s="123">
        <v>2008</v>
      </c>
      <c r="R179" s="92">
        <f t="shared" si="333"/>
        <v>13.277678829321212</v>
      </c>
      <c r="S179" s="92">
        <f t="shared" si="334"/>
        <v>3.157376978475269</v>
      </c>
      <c r="T179" s="92">
        <f t="shared" si="335"/>
        <v>0.35247553453956088</v>
      </c>
      <c r="W179" s="92">
        <f t="shared" si="336"/>
        <v>6.0153344663051396</v>
      </c>
      <c r="X179" s="92">
        <f t="shared" si="337"/>
        <v>3.7524918500012427</v>
      </c>
      <c r="AA179" s="93">
        <f t="shared" si="370"/>
        <v>0</v>
      </c>
      <c r="AB179" s="123">
        <v>2008</v>
      </c>
      <c r="AC179" s="9">
        <f t="shared" si="338"/>
        <v>918571.23</v>
      </c>
      <c r="AD179" s="9">
        <f t="shared" si="338"/>
        <v>740783.25</v>
      </c>
      <c r="AE179" s="9">
        <f t="shared" si="338"/>
        <v>651889.26</v>
      </c>
      <c r="AF179" s="9">
        <f t="shared" si="338"/>
        <v>385207.29000000004</v>
      </c>
      <c r="AG179" s="9">
        <f t="shared" si="338"/>
        <v>266681.96999999997</v>
      </c>
      <c r="AH179" s="9">
        <f t="shared" si="339"/>
        <v>12140.029699999999</v>
      </c>
      <c r="AI179" s="9">
        <f t="shared" si="339"/>
        <v>23453.081900000001</v>
      </c>
      <c r="AJ179" s="9">
        <f t="shared" si="339"/>
        <v>36122.377200000003</v>
      </c>
      <c r="AK179" s="9">
        <f t="shared" si="339"/>
        <v>58748.481599999999</v>
      </c>
      <c r="AL179" s="9">
        <f t="shared" si="339"/>
        <v>200327.02960000001</v>
      </c>
      <c r="AM179" s="89">
        <f t="shared" si="371"/>
        <v>169358.00999999998</v>
      </c>
      <c r="AN179" s="89">
        <f t="shared" si="340"/>
        <v>451621.36</v>
      </c>
      <c r="AO179" s="89">
        <f t="shared" si="340"/>
        <v>790337.38000000012</v>
      </c>
      <c r="AP179" s="89">
        <f t="shared" si="340"/>
        <v>1467769.4200000002</v>
      </c>
      <c r="AQ179" s="89">
        <f t="shared" si="340"/>
        <v>2766180.83</v>
      </c>
      <c r="AS179" s="9">
        <f t="shared" si="341"/>
        <v>746818.37100976659</v>
      </c>
      <c r="AT179" s="9">
        <f t="shared" si="341"/>
        <v>768012.68977003684</v>
      </c>
      <c r="AU179" s="9">
        <f t="shared" si="341"/>
        <v>695953.54126543831</v>
      </c>
      <c r="AV179" s="9">
        <f t="shared" si="341"/>
        <v>680988.19981147628</v>
      </c>
      <c r="AW179" s="9">
        <f t="shared" si="341"/>
        <v>629863.19814328186</v>
      </c>
      <c r="AX179" s="157">
        <f t="shared" si="342"/>
        <v>3521636</v>
      </c>
      <c r="BE179" s="3"/>
      <c r="BI179" s="4"/>
      <c r="BJ179" s="7">
        <f t="shared" si="372"/>
        <v>0.97878686332733333</v>
      </c>
      <c r="BK179" s="7">
        <f t="shared" si="373"/>
        <v>0.78934424461881725</v>
      </c>
      <c r="BL179" s="7">
        <f t="shared" si="374"/>
        <v>0.6946229352645592</v>
      </c>
      <c r="BM179" s="7">
        <f t="shared" si="375"/>
        <v>0.41045900720178496</v>
      </c>
      <c r="BN179" s="7">
        <f t="shared" si="376"/>
        <v>0.28416392806277418</v>
      </c>
      <c r="BO179" s="71">
        <f t="shared" si="265"/>
        <v>0</v>
      </c>
      <c r="BP179" s="7">
        <f t="shared" si="377"/>
        <v>1.2935852117601884E-2</v>
      </c>
      <c r="BQ179" s="7">
        <f t="shared" si="378"/>
        <v>2.4990515398854867E-2</v>
      </c>
      <c r="BR179" s="7">
        <f t="shared" si="379"/>
        <v>3.8490328371720055E-2</v>
      </c>
      <c r="BS179" s="7">
        <f t="shared" si="380"/>
        <v>6.2599654934226021E-2</v>
      </c>
      <c r="BT179" s="7">
        <f t="shared" si="381"/>
        <v>0.21345918371715808</v>
      </c>
      <c r="BU179" s="7">
        <f t="shared" si="382"/>
        <v>0.18046003398915414</v>
      </c>
      <c r="BV179" s="7">
        <f t="shared" si="383"/>
        <v>0.48122675730441117</v>
      </c>
      <c r="BW179" s="7">
        <f t="shared" si="384"/>
        <v>0.84214682528271967</v>
      </c>
      <c r="BX179" s="7">
        <f t="shared" si="385"/>
        <v>1.5639869612393364</v>
      </c>
      <c r="BY179" s="7">
        <f t="shared" si="386"/>
        <v>2.9475138884895182</v>
      </c>
      <c r="BZ179" s="180">
        <f t="shared" si="357"/>
        <v>6.0153344663051396</v>
      </c>
      <c r="CA179" s="7">
        <f t="shared" si="387"/>
        <v>0.79577498942121039</v>
      </c>
      <c r="CB179" s="7">
        <f t="shared" si="388"/>
        <v>0.81835867166839382</v>
      </c>
      <c r="CC179" s="7">
        <f t="shared" si="389"/>
        <v>0.74157578795141266</v>
      </c>
      <c r="CD179" s="7">
        <f t="shared" si="390"/>
        <v>0.72562941477755871</v>
      </c>
      <c r="CE179" s="7">
        <f t="shared" si="391"/>
        <v>0.67115298618266717</v>
      </c>
      <c r="CF179" s="71">
        <f t="shared" si="392"/>
        <v>0</v>
      </c>
      <c r="CG179" s="71"/>
      <c r="CN179" s="92"/>
      <c r="CO179" s="92"/>
      <c r="CP179" s="92"/>
      <c r="CQ179" s="92"/>
      <c r="CR179" s="88"/>
      <c r="CS179" s="7">
        <f t="shared" si="412"/>
        <v>3.7524918500012427</v>
      </c>
      <c r="CT179" s="7">
        <f t="shared" si="393"/>
        <v>3.157376978475269</v>
      </c>
      <c r="CU179" s="7">
        <f t="shared" si="363"/>
        <v>6.3678100008447007</v>
      </c>
      <c r="CV179" s="93">
        <f t="shared" si="364"/>
        <v>0</v>
      </c>
      <c r="CW179" s="71"/>
      <c r="CX179" s="123">
        <v>2008</v>
      </c>
      <c r="CY179" s="92">
        <f t="shared" si="413"/>
        <v>3.7524918500012427</v>
      </c>
      <c r="CZ179" s="92">
        <f t="shared" si="414"/>
        <v>6.9098688284765117</v>
      </c>
      <c r="DA179" s="92">
        <f t="shared" si="415"/>
        <v>13.277678829321212</v>
      </c>
      <c r="DB179" s="92">
        <f t="shared" si="367"/>
        <v>13.277678829321212</v>
      </c>
      <c r="DC179" s="93">
        <f t="shared" si="368"/>
        <v>0</v>
      </c>
      <c r="DD179" s="7">
        <f t="shared" si="395"/>
        <v>1.9679577388552998</v>
      </c>
      <c r="DE179" s="7">
        <f t="shared" si="396"/>
        <v>2.1139201889904773</v>
      </c>
      <c r="DF179" s="7">
        <f t="shared" si="397"/>
        <v>2.3168358768704116</v>
      </c>
      <c r="DG179" s="7">
        <f t="shared" si="398"/>
        <v>2.7626750381529059</v>
      </c>
      <c r="DH179" s="7">
        <f t="shared" si="399"/>
        <v>4.1162899864521174</v>
      </c>
      <c r="DI179" s="71">
        <f t="shared" si="416"/>
        <v>0</v>
      </c>
      <c r="DJ179" s="123">
        <v>2008</v>
      </c>
      <c r="DK179" s="23">
        <f t="shared" si="400"/>
        <v>1.7766860516733769</v>
      </c>
      <c r="DL179" s="23">
        <f t="shared" si="401"/>
        <v>1.1772792835571984</v>
      </c>
      <c r="DM179" s="23">
        <f t="shared" si="402"/>
        <v>0.90503627152757105</v>
      </c>
      <c r="DN179" s="23">
        <f t="shared" si="403"/>
        <v>0.93189129818063476</v>
      </c>
      <c r="DO179" s="88"/>
      <c r="DP179" s="92">
        <v>12.88417442493059</v>
      </c>
      <c r="DQ179" s="92">
        <v>12.601626740173341</v>
      </c>
      <c r="DR179" s="92">
        <v>12.430994045642683</v>
      </c>
      <c r="DS179" s="92">
        <v>14.786689004890702</v>
      </c>
      <c r="DT179" s="92">
        <v>47.296515784362676</v>
      </c>
      <c r="DU179" s="71">
        <f t="shared" si="216"/>
        <v>0</v>
      </c>
      <c r="DV179" s="123">
        <v>2008</v>
      </c>
      <c r="DW179" s="23">
        <f t="shared" si="417"/>
        <v>1.710719299951827</v>
      </c>
      <c r="DX179" s="23">
        <f t="shared" si="418"/>
        <v>1.6732035258300766</v>
      </c>
      <c r="DY179" s="23">
        <f t="shared" si="419"/>
        <v>1.6505474646724789</v>
      </c>
      <c r="DZ179" s="23">
        <f t="shared" si="420"/>
        <v>1.9633290755599402</v>
      </c>
      <c r="EA179" s="23">
        <f t="shared" si="421"/>
        <v>6.2798794633068882</v>
      </c>
      <c r="EB179" s="22">
        <f t="shared" si="422"/>
        <v>0</v>
      </c>
      <c r="EC179" s="23">
        <f t="shared" si="405"/>
        <v>0.25723843890347275</v>
      </c>
      <c r="ED179" s="23">
        <f t="shared" si="406"/>
        <v>0.4407166631604007</v>
      </c>
      <c r="EE179" s="23">
        <f t="shared" si="407"/>
        <v>0.66628841219793267</v>
      </c>
      <c r="EF179" s="23">
        <f t="shared" si="408"/>
        <v>0.79934596259296575</v>
      </c>
      <c r="EG179" s="23">
        <f t="shared" si="409"/>
        <v>-2.1635894768547708</v>
      </c>
      <c r="EH179" s="22">
        <f t="shared" si="215"/>
        <v>0</v>
      </c>
      <c r="EI179" s="23">
        <f t="shared" si="423"/>
        <v>3.8047251579966019</v>
      </c>
      <c r="EJ179" s="23">
        <f t="shared" si="424"/>
        <v>0.96482658769264928</v>
      </c>
      <c r="EK179" s="88"/>
      <c r="EL179" s="88"/>
      <c r="EM179" s="88"/>
      <c r="EN179" s="88"/>
      <c r="EO179" s="88"/>
      <c r="EP179" s="88"/>
      <c r="EQ179" s="88"/>
      <c r="ER179" s="88"/>
    </row>
    <row r="180" spans="1:148">
      <c r="A180" s="123">
        <v>2009</v>
      </c>
      <c r="B180" s="89">
        <f t="shared" si="369"/>
        <v>14915918</v>
      </c>
      <c r="C180" s="9">
        <v>3667061</v>
      </c>
      <c r="D180" s="9">
        <v>360770</v>
      </c>
      <c r="E180" s="9"/>
      <c r="F180" s="9">
        <v>6789133</v>
      </c>
      <c r="G180" s="9">
        <v>4098954</v>
      </c>
      <c r="H180" s="9"/>
      <c r="I180" s="9"/>
      <c r="J180" s="9">
        <v>96443760.985077694</v>
      </c>
      <c r="K180" s="9"/>
      <c r="L180" s="9"/>
      <c r="M180" s="3"/>
      <c r="P180" s="9"/>
      <c r="Q180" s="123">
        <v>2009</v>
      </c>
      <c r="R180" s="92">
        <f t="shared" si="333"/>
        <v>15.465923194666654</v>
      </c>
      <c r="S180" s="92">
        <f t="shared" si="334"/>
        <v>3.8022791340202793</v>
      </c>
      <c r="T180" s="92">
        <f t="shared" si="335"/>
        <v>0.37407292738803533</v>
      </c>
      <c r="W180" s="92">
        <f t="shared" si="336"/>
        <v>7.0394735031646594</v>
      </c>
      <c r="X180" s="92">
        <f t="shared" si="337"/>
        <v>4.2500976300936797</v>
      </c>
      <c r="AA180" s="93">
        <f t="shared" si="370"/>
        <v>0</v>
      </c>
      <c r="AB180" s="123">
        <v>2009</v>
      </c>
      <c r="AC180" s="9">
        <f t="shared" si="338"/>
        <v>1136788.9099999999</v>
      </c>
      <c r="AD180" s="9">
        <f t="shared" si="338"/>
        <v>916765.25</v>
      </c>
      <c r="AE180" s="9">
        <f t="shared" si="338"/>
        <v>806753.42</v>
      </c>
      <c r="AF180" s="9">
        <f t="shared" si="338"/>
        <v>476717.93</v>
      </c>
      <c r="AG180" s="9">
        <f t="shared" si="338"/>
        <v>330035.49</v>
      </c>
      <c r="AH180" s="9">
        <f t="shared" si="339"/>
        <v>13240.258999999998</v>
      </c>
      <c r="AI180" s="9">
        <f t="shared" si="339"/>
        <v>25578.593000000001</v>
      </c>
      <c r="AJ180" s="9">
        <f t="shared" si="339"/>
        <v>39396.084000000003</v>
      </c>
      <c r="AK180" s="9">
        <f t="shared" si="339"/>
        <v>64072.752</v>
      </c>
      <c r="AL180" s="9">
        <f t="shared" si="339"/>
        <v>218482.31200000001</v>
      </c>
      <c r="AM180" s="89">
        <f t="shared" si="371"/>
        <v>203673.99</v>
      </c>
      <c r="AN180" s="89">
        <f t="shared" si="340"/>
        <v>543130.64</v>
      </c>
      <c r="AO180" s="89">
        <f t="shared" si="340"/>
        <v>950478.62000000011</v>
      </c>
      <c r="AP180" s="89">
        <f t="shared" si="340"/>
        <v>1765174.58</v>
      </c>
      <c r="AQ180" s="89">
        <f t="shared" si="340"/>
        <v>3326675.17</v>
      </c>
      <c r="AS180" s="9">
        <f t="shared" si="341"/>
        <v>869247.74426543992</v>
      </c>
      <c r="AT180" s="9">
        <f t="shared" si="341"/>
        <v>893916.54526011529</v>
      </c>
      <c r="AU180" s="9">
        <f t="shared" si="341"/>
        <v>810044.40884410928</v>
      </c>
      <c r="AV180" s="9">
        <f t="shared" si="341"/>
        <v>792625.73007830745</v>
      </c>
      <c r="AW180" s="9">
        <f t="shared" si="341"/>
        <v>733119.57155202806</v>
      </c>
      <c r="AX180" s="157">
        <f t="shared" si="342"/>
        <v>4098954</v>
      </c>
      <c r="BE180" s="3"/>
      <c r="BI180" s="4"/>
      <c r="BJ180" s="7">
        <f t="shared" si="372"/>
        <v>1.1787065315462864</v>
      </c>
      <c r="BK180" s="7">
        <f t="shared" si="373"/>
        <v>0.95056978350506982</v>
      </c>
      <c r="BL180" s="7">
        <f t="shared" si="374"/>
        <v>0.83650140948446139</v>
      </c>
      <c r="BM180" s="7">
        <f t="shared" si="375"/>
        <v>0.49429628742263632</v>
      </c>
      <c r="BN180" s="7">
        <f t="shared" si="376"/>
        <v>0.34220512206182513</v>
      </c>
      <c r="BO180" s="71">
        <f t="shared" si="265"/>
        <v>0</v>
      </c>
      <c r="BP180" s="7">
        <f t="shared" si="377"/>
        <v>1.3728476435140894E-2</v>
      </c>
      <c r="BQ180" s="7">
        <f t="shared" si="378"/>
        <v>2.6521770551811704E-2</v>
      </c>
      <c r="BR180" s="7">
        <f t="shared" si="379"/>
        <v>4.0848763670773461E-2</v>
      </c>
      <c r="BS180" s="7">
        <f t="shared" si="380"/>
        <v>6.6435351904115064E-2</v>
      </c>
      <c r="BT180" s="7">
        <f t="shared" si="381"/>
        <v>0.22653856482619417</v>
      </c>
      <c r="BU180" s="7">
        <f t="shared" si="382"/>
        <v>0.21118420509493979</v>
      </c>
      <c r="BV180" s="7">
        <f t="shared" si="383"/>
        <v>0.56315788025317282</v>
      </c>
      <c r="BW180" s="7">
        <f t="shared" si="384"/>
        <v>0.98552629044305251</v>
      </c>
      <c r="BX180" s="7">
        <f t="shared" si="385"/>
        <v>1.8302631108228116</v>
      </c>
      <c r="BY180" s="7">
        <f t="shared" si="386"/>
        <v>3.4493420165506832</v>
      </c>
      <c r="BZ180" s="180">
        <f t="shared" si="357"/>
        <v>7.0394735031646603</v>
      </c>
      <c r="CA180" s="7">
        <f t="shared" si="387"/>
        <v>0.90130013117171437</v>
      </c>
      <c r="CB180" s="7">
        <f t="shared" si="388"/>
        <v>0.9268785623140795</v>
      </c>
      <c r="CC180" s="7">
        <f t="shared" si="389"/>
        <v>0.83991374928798535</v>
      </c>
      <c r="CD180" s="7">
        <f t="shared" si="390"/>
        <v>0.82185277925955913</v>
      </c>
      <c r="CE180" s="7">
        <f t="shared" si="391"/>
        <v>0.76015240806034134</v>
      </c>
      <c r="CF180" s="71">
        <f t="shared" si="392"/>
        <v>0</v>
      </c>
      <c r="CG180" s="71"/>
      <c r="CN180" s="92"/>
      <c r="CO180" s="92"/>
      <c r="CP180" s="92"/>
      <c r="CQ180" s="92"/>
      <c r="CR180" s="88"/>
      <c r="CS180" s="7">
        <f t="shared" si="412"/>
        <v>4.2500976300936797</v>
      </c>
      <c r="CT180" s="7">
        <f t="shared" si="393"/>
        <v>3.8022791340202784</v>
      </c>
      <c r="CU180" s="7">
        <f t="shared" si="363"/>
        <v>7.413546430552695</v>
      </c>
      <c r="CV180" s="93">
        <f t="shared" si="364"/>
        <v>0</v>
      </c>
      <c r="CW180" s="71"/>
      <c r="CX180" s="123">
        <v>2009</v>
      </c>
      <c r="CY180" s="92">
        <f t="shared" si="413"/>
        <v>4.2500976300936797</v>
      </c>
      <c r="CZ180" s="92">
        <f t="shared" si="414"/>
        <v>8.0523767641139585</v>
      </c>
      <c r="DA180" s="92">
        <f t="shared" si="415"/>
        <v>15.465923194666654</v>
      </c>
      <c r="DB180" s="92">
        <f t="shared" si="367"/>
        <v>15.465923194666654</v>
      </c>
      <c r="DC180" s="93">
        <f t="shared" si="368"/>
        <v>0</v>
      </c>
      <c r="DD180" s="7">
        <f t="shared" si="395"/>
        <v>2.3049193442480815</v>
      </c>
      <c r="DE180" s="7">
        <f t="shared" si="396"/>
        <v>2.467127996624134</v>
      </c>
      <c r="DF180" s="7">
        <f t="shared" si="397"/>
        <v>2.7027902128862724</v>
      </c>
      <c r="DG180" s="7">
        <f t="shared" si="398"/>
        <v>3.2128475294091219</v>
      </c>
      <c r="DH180" s="7">
        <f t="shared" si="399"/>
        <v>4.7782381114990438</v>
      </c>
      <c r="DI180" s="71">
        <f t="shared" si="416"/>
        <v>0</v>
      </c>
      <c r="DJ180" s="123">
        <v>2009</v>
      </c>
      <c r="DK180" s="23">
        <f t="shared" si="400"/>
        <v>1.7678908591268092</v>
      </c>
      <c r="DL180" s="23">
        <f t="shared" si="401"/>
        <v>1.1726181307085979</v>
      </c>
      <c r="DM180" s="23">
        <f t="shared" si="402"/>
        <v>0.90503627152757105</v>
      </c>
      <c r="DN180" s="23">
        <f t="shared" si="403"/>
        <v>0.93189129818063476</v>
      </c>
      <c r="DO180" s="88"/>
      <c r="DP180" s="92">
        <v>14.139377557110905</v>
      </c>
      <c r="DQ180" s="92">
        <v>13.829303487876016</v>
      </c>
      <c r="DR180" s="92">
        <v>13.504833196715399</v>
      </c>
      <c r="DS180" s="92">
        <v>15.29418248772491</v>
      </c>
      <c r="DT180" s="92">
        <v>43.232303270572757</v>
      </c>
      <c r="DU180" s="71">
        <f t="shared" si="216"/>
        <v>0</v>
      </c>
      <c r="DV180" s="123">
        <v>2009</v>
      </c>
      <c r="DW180" s="23">
        <f t="shared" si="417"/>
        <v>2.186785273186707</v>
      </c>
      <c r="DX180" s="23">
        <f t="shared" si="418"/>
        <v>2.1388294557922616</v>
      </c>
      <c r="DY180" s="23">
        <f t="shared" si="419"/>
        <v>2.0886471297718492</v>
      </c>
      <c r="DZ180" s="23">
        <f t="shared" si="420"/>
        <v>2.3653865168036923</v>
      </c>
      <c r="EA180" s="23">
        <f t="shared" si="421"/>
        <v>6.6862748191121435</v>
      </c>
      <c r="EB180" s="22">
        <f t="shared" si="422"/>
        <v>0</v>
      </c>
      <c r="EC180" s="23">
        <f t="shared" si="405"/>
        <v>0.11813407106137452</v>
      </c>
      <c r="ED180" s="23">
        <f t="shared" si="406"/>
        <v>0.32829854083187238</v>
      </c>
      <c r="EE180" s="23">
        <f t="shared" si="407"/>
        <v>0.61414308311442323</v>
      </c>
      <c r="EF180" s="23">
        <f t="shared" si="408"/>
        <v>0.84746101260542961</v>
      </c>
      <c r="EG180" s="23">
        <f t="shared" si="409"/>
        <v>-1.9080367076130997</v>
      </c>
      <c r="EH180" s="22">
        <f t="shared" si="215"/>
        <v>0</v>
      </c>
      <c r="EI180" s="23">
        <f t="shared" si="423"/>
        <v>3.201246741876647</v>
      </c>
      <c r="EJ180" s="23">
        <f t="shared" si="424"/>
        <v>0.95512218569505669</v>
      </c>
      <c r="EK180" s="88"/>
      <c r="EL180" s="88"/>
      <c r="EM180" s="88"/>
      <c r="EN180" s="88"/>
      <c r="EO180" s="88"/>
      <c r="EP180" s="88"/>
      <c r="EQ180" s="88"/>
      <c r="ER180" s="88"/>
    </row>
    <row r="181" spans="1:148">
      <c r="A181" s="123">
        <v>2010</v>
      </c>
      <c r="B181" s="89">
        <f t="shared" si="369"/>
        <v>16077005</v>
      </c>
      <c r="C181" s="9">
        <v>3930594</v>
      </c>
      <c r="D181" s="9">
        <v>382929</v>
      </c>
      <c r="E181" s="9"/>
      <c r="F181" s="9">
        <v>7326977</v>
      </c>
      <c r="G181" s="9">
        <v>4436505</v>
      </c>
      <c r="H181" s="9"/>
      <c r="I181" s="9"/>
      <c r="J181" s="9">
        <v>111007885.67479201</v>
      </c>
      <c r="K181" s="9"/>
      <c r="L181" s="9"/>
      <c r="M181" s="3"/>
      <c r="P181" s="9"/>
      <c r="Q181" s="123">
        <v>2010</v>
      </c>
      <c r="R181" s="92">
        <f t="shared" si="333"/>
        <v>14.48275940242578</v>
      </c>
      <c r="S181" s="92">
        <f t="shared" si="334"/>
        <v>3.5408241280399153</v>
      </c>
      <c r="T181" s="92">
        <f t="shared" si="335"/>
        <v>0.34495657463635182</v>
      </c>
      <c r="W181" s="92">
        <f t="shared" si="336"/>
        <v>6.6004112730018702</v>
      </c>
      <c r="X181" s="92">
        <f t="shared" si="337"/>
        <v>3.9965674267476428</v>
      </c>
      <c r="AA181" s="93">
        <f t="shared" si="370"/>
        <v>0</v>
      </c>
      <c r="AB181" s="123">
        <v>2010</v>
      </c>
      <c r="AC181" s="9">
        <f t="shared" si="338"/>
        <v>1218484.1399999999</v>
      </c>
      <c r="AD181" s="9">
        <f t="shared" si="338"/>
        <v>982648.5</v>
      </c>
      <c r="AE181" s="9">
        <f t="shared" si="338"/>
        <v>864730.68</v>
      </c>
      <c r="AF181" s="9">
        <f t="shared" si="338"/>
        <v>510977.22000000003</v>
      </c>
      <c r="AG181" s="9">
        <f t="shared" si="338"/>
        <v>353753.45999999996</v>
      </c>
      <c r="AH181" s="9">
        <f t="shared" si="339"/>
        <v>14053.494299999998</v>
      </c>
      <c r="AI181" s="9">
        <f t="shared" si="339"/>
        <v>27149.666100000002</v>
      </c>
      <c r="AJ181" s="9">
        <f t="shared" si="339"/>
        <v>41815.846799999999</v>
      </c>
      <c r="AK181" s="9">
        <f t="shared" si="339"/>
        <v>68008.190400000007</v>
      </c>
      <c r="AL181" s="9">
        <f t="shared" si="339"/>
        <v>231901.80240000002</v>
      </c>
      <c r="AM181" s="89">
        <f t="shared" si="371"/>
        <v>219809.31</v>
      </c>
      <c r="AN181" s="89">
        <f t="shared" si="340"/>
        <v>586158.16</v>
      </c>
      <c r="AO181" s="89">
        <f t="shared" si="340"/>
        <v>1025776.7800000001</v>
      </c>
      <c r="AP181" s="89">
        <f t="shared" si="340"/>
        <v>1905014.02</v>
      </c>
      <c r="AQ181" s="89">
        <f t="shared" si="340"/>
        <v>3590218.73</v>
      </c>
      <c r="AS181" s="9">
        <f t="shared" si="341"/>
        <v>940830.74942347396</v>
      </c>
      <c r="AT181" s="9">
        <f t="shared" si="341"/>
        <v>967531.03904782236</v>
      </c>
      <c r="AU181" s="9">
        <f t="shared" si="341"/>
        <v>876751.98844850063</v>
      </c>
      <c r="AV181" s="9">
        <f t="shared" si="341"/>
        <v>857898.87240038824</v>
      </c>
      <c r="AW181" s="9">
        <f t="shared" si="341"/>
        <v>793492.35067981493</v>
      </c>
      <c r="AX181" s="157">
        <f t="shared" si="342"/>
        <v>4436505</v>
      </c>
      <c r="BE181" s="3"/>
      <c r="BI181" s="4"/>
      <c r="BJ181" s="7">
        <f t="shared" si="372"/>
        <v>1.0976554796923736</v>
      </c>
      <c r="BK181" s="7">
        <f t="shared" si="373"/>
        <v>0.88520603200997883</v>
      </c>
      <c r="BL181" s="7">
        <f t="shared" si="374"/>
        <v>0.77898130816878131</v>
      </c>
      <c r="BM181" s="7">
        <f t="shared" si="375"/>
        <v>0.46030713664518896</v>
      </c>
      <c r="BN181" s="7">
        <f t="shared" si="376"/>
        <v>0.31867417152359234</v>
      </c>
      <c r="BO181" s="71">
        <f t="shared" si="265"/>
        <v>0</v>
      </c>
      <c r="BP181" s="7">
        <f t="shared" si="377"/>
        <v>1.2659906289154112E-2</v>
      </c>
      <c r="BQ181" s="7">
        <f t="shared" si="378"/>
        <v>2.4457421141717346E-2</v>
      </c>
      <c r="BR181" s="7">
        <f t="shared" si="379"/>
        <v>3.7669257950289615E-2</v>
      </c>
      <c r="BS181" s="7">
        <f t="shared" si="380"/>
        <v>6.1264287655416097E-2</v>
      </c>
      <c r="BT181" s="7">
        <f t="shared" si="381"/>
        <v>0.20890570159977467</v>
      </c>
      <c r="BU181" s="7">
        <f t="shared" si="382"/>
        <v>0.19801233819005612</v>
      </c>
      <c r="BV181" s="7">
        <f t="shared" si="383"/>
        <v>0.52803290184014962</v>
      </c>
      <c r="BW181" s="7">
        <f t="shared" si="384"/>
        <v>0.92405757822026202</v>
      </c>
      <c r="BX181" s="7">
        <f t="shared" si="385"/>
        <v>1.7161069309804864</v>
      </c>
      <c r="BY181" s="7">
        <f t="shared" si="386"/>
        <v>3.2342015237709165</v>
      </c>
      <c r="BZ181" s="180">
        <f t="shared" si="357"/>
        <v>6.6004112730018711</v>
      </c>
      <c r="CA181" s="7">
        <f t="shared" si="387"/>
        <v>0.84753505906753834</v>
      </c>
      <c r="CB181" s="7">
        <f t="shared" si="388"/>
        <v>0.8715876652964053</v>
      </c>
      <c r="CC181" s="7">
        <f t="shared" si="389"/>
        <v>0.78981054644804938</v>
      </c>
      <c r="CD181" s="7">
        <f t="shared" si="390"/>
        <v>0.77282696376515392</v>
      </c>
      <c r="CE181" s="7">
        <f t="shared" si="391"/>
        <v>0.71480719217049593</v>
      </c>
      <c r="CF181" s="71">
        <f t="shared" si="392"/>
        <v>0</v>
      </c>
      <c r="CG181" s="71"/>
      <c r="CN181" s="92"/>
      <c r="CO181" s="92"/>
      <c r="CP181" s="92"/>
      <c r="CQ181" s="92"/>
      <c r="CR181" s="88"/>
      <c r="CS181" s="7">
        <f t="shared" si="412"/>
        <v>3.9965674267476432</v>
      </c>
      <c r="CT181" s="7">
        <f t="shared" si="393"/>
        <v>3.5408241280399153</v>
      </c>
      <c r="CU181" s="7">
        <f t="shared" si="363"/>
        <v>6.9453678476382219</v>
      </c>
      <c r="CV181" s="93">
        <f t="shared" si="364"/>
        <v>0</v>
      </c>
      <c r="CW181" s="71"/>
      <c r="CX181" s="123">
        <v>2010</v>
      </c>
      <c r="CY181" s="92">
        <f t="shared" si="413"/>
        <v>3.9965674267476432</v>
      </c>
      <c r="CZ181" s="92">
        <f t="shared" si="414"/>
        <v>7.5373915547875585</v>
      </c>
      <c r="DA181" s="92">
        <f t="shared" si="415"/>
        <v>14.482759402425781</v>
      </c>
      <c r="DB181" s="92">
        <f t="shared" si="367"/>
        <v>14.48275940242578</v>
      </c>
      <c r="DC181" s="93">
        <f t="shared" si="368"/>
        <v>0</v>
      </c>
      <c r="DD181" s="7">
        <f t="shared" si="395"/>
        <v>2.1558627832391224</v>
      </c>
      <c r="DE181" s="7">
        <f t="shared" si="396"/>
        <v>2.309284020288251</v>
      </c>
      <c r="DF181" s="7">
        <f t="shared" si="397"/>
        <v>2.5305186907873827</v>
      </c>
      <c r="DG181" s="7">
        <f t="shared" si="398"/>
        <v>3.0105053190462456</v>
      </c>
      <c r="DH181" s="7">
        <f t="shared" si="399"/>
        <v>4.4765885890647796</v>
      </c>
      <c r="DI181" s="71">
        <f t="shared" si="416"/>
        <v>0</v>
      </c>
      <c r="DJ181" s="123">
        <v>2010</v>
      </c>
      <c r="DK181" s="23">
        <f t="shared" si="400"/>
        <v>1.7690399226697149</v>
      </c>
      <c r="DL181" s="23">
        <f t="shared" si="401"/>
        <v>1.1737846724109919</v>
      </c>
      <c r="DM181" s="23">
        <f t="shared" si="402"/>
        <v>0.90503627152757082</v>
      </c>
      <c r="DN181" s="23">
        <f t="shared" si="403"/>
        <v>0.93189129818063487</v>
      </c>
      <c r="DO181" s="88"/>
      <c r="DP181" s="92">
        <v>12.689200710371589</v>
      </c>
      <c r="DQ181" s="92">
        <v>12.410928764968704</v>
      </c>
      <c r="DR181" s="92">
        <v>12.264192033477645</v>
      </c>
      <c r="DS181" s="92">
        <v>14.707858824399684</v>
      </c>
      <c r="DT181" s="92">
        <v>47.927819666782376</v>
      </c>
      <c r="DU181" s="71">
        <f t="shared" si="216"/>
        <v>0</v>
      </c>
      <c r="DV181" s="123">
        <v>2010</v>
      </c>
      <c r="DW181" s="23">
        <f t="shared" si="417"/>
        <v>1.8377464089740201</v>
      </c>
      <c r="DX181" s="23">
        <f t="shared" si="418"/>
        <v>1.7974449526368708</v>
      </c>
      <c r="DY181" s="23">
        <f t="shared" si="419"/>
        <v>1.7761934248600371</v>
      </c>
      <c r="DZ181" s="23">
        <f t="shared" si="420"/>
        <v>2.1301038067862548</v>
      </c>
      <c r="EA181" s="23">
        <f t="shared" si="421"/>
        <v>6.9412708091685964</v>
      </c>
      <c r="EB181" s="22">
        <f t="shared" si="422"/>
        <v>0</v>
      </c>
      <c r="EC181" s="23">
        <f t="shared" si="405"/>
        <v>0.31811637426510231</v>
      </c>
      <c r="ED181" s="23">
        <f t="shared" si="406"/>
        <v>0.51183906765138021</v>
      </c>
      <c r="EE181" s="23">
        <f t="shared" si="407"/>
        <v>0.75432526592734561</v>
      </c>
      <c r="EF181" s="23">
        <f t="shared" si="408"/>
        <v>0.88040151225999086</v>
      </c>
      <c r="EG181" s="23">
        <f t="shared" si="409"/>
        <v>-2.4646822201038168</v>
      </c>
      <c r="EH181" s="22">
        <f t="shared" si="215"/>
        <v>0</v>
      </c>
      <c r="EI181" s="23">
        <f t="shared" si="423"/>
        <v>3.9079475872485929</v>
      </c>
      <c r="EJ181" s="23">
        <f t="shared" si="424"/>
        <v>0.96650626886636282</v>
      </c>
      <c r="EK181" s="88"/>
      <c r="EL181" s="88"/>
      <c r="EM181" s="88"/>
      <c r="EN181" s="88"/>
      <c r="EO181" s="88"/>
      <c r="EP181" s="88"/>
      <c r="EQ181" s="88"/>
      <c r="ER181" s="88"/>
    </row>
    <row r="182" spans="1:148">
      <c r="A182" s="123">
        <v>2011</v>
      </c>
      <c r="B182" s="89">
        <f t="shared" si="369"/>
        <v>17086999</v>
      </c>
      <c r="C182" s="9">
        <v>4276007</v>
      </c>
      <c r="D182" s="9">
        <v>382492</v>
      </c>
      <c r="E182" s="9"/>
      <c r="F182" s="9">
        <v>7731375</v>
      </c>
      <c r="G182" s="9">
        <v>4697125</v>
      </c>
      <c r="H182" s="9"/>
      <c r="I182" s="9"/>
      <c r="J182" s="9">
        <v>121402822.021768</v>
      </c>
      <c r="K182" s="9"/>
      <c r="L182" s="9"/>
      <c r="M182" s="3"/>
      <c r="P182" s="9"/>
      <c r="Q182" s="123">
        <v>2011</v>
      </c>
      <c r="R182" s="92">
        <f t="shared" si="333"/>
        <v>14.074630816189952</v>
      </c>
      <c r="S182" s="92">
        <f t="shared" si="334"/>
        <v>3.5221644182482801</v>
      </c>
      <c r="T182" s="92">
        <f t="shared" si="335"/>
        <v>0.31506022152550761</v>
      </c>
      <c r="W182" s="92">
        <f t="shared" si="336"/>
        <v>6.368365142791931</v>
      </c>
      <c r="X182" s="92">
        <f t="shared" si="337"/>
        <v>3.8690410336242325</v>
      </c>
      <c r="AA182" s="93">
        <f t="shared" si="370"/>
        <v>0</v>
      </c>
      <c r="AB182" s="123">
        <v>2011</v>
      </c>
      <c r="AC182" s="9">
        <f t="shared" si="338"/>
        <v>1325562.17</v>
      </c>
      <c r="AD182" s="9">
        <f t="shared" si="338"/>
        <v>1069001.75</v>
      </c>
      <c r="AE182" s="9">
        <f t="shared" si="338"/>
        <v>940721.54</v>
      </c>
      <c r="AF182" s="9">
        <f t="shared" si="338"/>
        <v>555880.91</v>
      </c>
      <c r="AG182" s="9">
        <f t="shared" si="338"/>
        <v>384840.63</v>
      </c>
      <c r="AH182" s="9">
        <f t="shared" si="339"/>
        <v>14037.456399999999</v>
      </c>
      <c r="AI182" s="9">
        <f t="shared" si="339"/>
        <v>27118.682800000002</v>
      </c>
      <c r="AJ182" s="9">
        <f t="shared" si="339"/>
        <v>41768.126400000001</v>
      </c>
      <c r="AK182" s="9">
        <f t="shared" si="339"/>
        <v>67930.579200000007</v>
      </c>
      <c r="AL182" s="9">
        <f t="shared" si="339"/>
        <v>231637.15520000001</v>
      </c>
      <c r="AM182" s="89">
        <f t="shared" si="371"/>
        <v>231941.25</v>
      </c>
      <c r="AN182" s="89">
        <f t="shared" si="340"/>
        <v>618510</v>
      </c>
      <c r="AO182" s="89">
        <f t="shared" si="340"/>
        <v>1082392.5</v>
      </c>
      <c r="AP182" s="89">
        <f t="shared" si="340"/>
        <v>2010157.5</v>
      </c>
      <c r="AQ182" s="89">
        <f t="shared" si="340"/>
        <v>3788373.75</v>
      </c>
      <c r="AS182" s="9">
        <f t="shared" si="341"/>
        <v>996099.32455519261</v>
      </c>
      <c r="AT182" s="9">
        <f t="shared" si="341"/>
        <v>1024368.1077306354</v>
      </c>
      <c r="AU182" s="9">
        <f t="shared" si="341"/>
        <v>928256.2926765919</v>
      </c>
      <c r="AV182" s="9">
        <f t="shared" si="341"/>
        <v>908295.66089155164</v>
      </c>
      <c r="AW182" s="9">
        <f t="shared" si="341"/>
        <v>840105.61414602841</v>
      </c>
      <c r="AX182" s="157">
        <f t="shared" si="342"/>
        <v>4697125</v>
      </c>
      <c r="BE182" s="3"/>
      <c r="BJ182" s="7">
        <f t="shared" si="372"/>
        <v>1.0918709696569668</v>
      </c>
      <c r="BK182" s="7">
        <f t="shared" si="373"/>
        <v>0.88054110456207002</v>
      </c>
      <c r="BL182" s="7">
        <f t="shared" si="374"/>
        <v>0.77487617201462167</v>
      </c>
      <c r="BM182" s="7">
        <f t="shared" si="375"/>
        <v>0.45788137437227644</v>
      </c>
      <c r="BN182" s="7">
        <f t="shared" si="376"/>
        <v>0.31699479764234523</v>
      </c>
      <c r="BO182" s="71">
        <f t="shared" si="265"/>
        <v>0</v>
      </c>
      <c r="BP182" s="7">
        <f t="shared" si="377"/>
        <v>1.1562710129986128E-2</v>
      </c>
      <c r="BQ182" s="7">
        <f t="shared" si="378"/>
        <v>2.233776970615849E-2</v>
      </c>
      <c r="BR182" s="7">
        <f t="shared" si="379"/>
        <v>3.4404576190585429E-2</v>
      </c>
      <c r="BS182" s="7">
        <f t="shared" si="380"/>
        <v>5.5954695342930155E-2</v>
      </c>
      <c r="BT182" s="7">
        <f t="shared" si="381"/>
        <v>0.19080047015584739</v>
      </c>
      <c r="BU182" s="7">
        <f t="shared" si="382"/>
        <v>0.19105095428375793</v>
      </c>
      <c r="BV182" s="7">
        <f t="shared" si="383"/>
        <v>0.50946921142335444</v>
      </c>
      <c r="BW182" s="7">
        <f t="shared" si="384"/>
        <v>0.89157111999087035</v>
      </c>
      <c r="BX182" s="7">
        <f t="shared" si="385"/>
        <v>1.6557749371259021</v>
      </c>
      <c r="BY182" s="7">
        <f t="shared" si="386"/>
        <v>3.1204989199680462</v>
      </c>
      <c r="BZ182" s="180">
        <f t="shared" si="357"/>
        <v>6.368365142791931</v>
      </c>
      <c r="CA182" s="7">
        <f t="shared" si="387"/>
        <v>0.82049107917490427</v>
      </c>
      <c r="CB182" s="7">
        <f t="shared" si="388"/>
        <v>0.84377619125440273</v>
      </c>
      <c r="CC182" s="7">
        <f t="shared" si="389"/>
        <v>0.76460849691793153</v>
      </c>
      <c r="CD182" s="7">
        <f t="shared" si="390"/>
        <v>0.74816684304808889</v>
      </c>
      <c r="CE182" s="7">
        <f t="shared" si="391"/>
        <v>0.69199842322890504</v>
      </c>
      <c r="CF182" s="71">
        <f t="shared" si="392"/>
        <v>0</v>
      </c>
      <c r="CG182" s="71"/>
      <c r="CN182" s="92"/>
      <c r="CO182" s="92"/>
      <c r="CP182" s="92"/>
      <c r="CQ182" s="92"/>
      <c r="CR182" s="88"/>
      <c r="CS182" s="7">
        <f t="shared" si="412"/>
        <v>3.8690410336242329</v>
      </c>
      <c r="CT182" s="7">
        <f t="shared" si="393"/>
        <v>3.5221644182482801</v>
      </c>
      <c r="CU182" s="7">
        <f t="shared" si="363"/>
        <v>6.6834253643174391</v>
      </c>
      <c r="CV182" s="93">
        <f t="shared" si="364"/>
        <v>0</v>
      </c>
      <c r="CW182" s="71"/>
      <c r="CX182" s="123">
        <v>2011</v>
      </c>
      <c r="CY182" s="92">
        <f t="shared" si="413"/>
        <v>3.8690410336242329</v>
      </c>
      <c r="CZ182" s="92">
        <f t="shared" si="414"/>
        <v>7.391205451872513</v>
      </c>
      <c r="DA182" s="92">
        <f t="shared" si="415"/>
        <v>14.074630816189952</v>
      </c>
      <c r="DB182" s="92">
        <f t="shared" si="367"/>
        <v>14.074630816189952</v>
      </c>
      <c r="DC182" s="93">
        <f t="shared" si="368"/>
        <v>0</v>
      </c>
      <c r="DD182" s="7">
        <f t="shared" si="395"/>
        <v>2.1149757132456153</v>
      </c>
      <c r="DE182" s="7">
        <f t="shared" si="396"/>
        <v>2.2561242769459855</v>
      </c>
      <c r="DF182" s="7">
        <f t="shared" si="397"/>
        <v>2.465460365114009</v>
      </c>
      <c r="DG182" s="7">
        <f t="shared" si="398"/>
        <v>2.9177778498891977</v>
      </c>
      <c r="DH182" s="7">
        <f t="shared" si="399"/>
        <v>4.3202926109951436</v>
      </c>
      <c r="DI182" s="71">
        <f t="shared" si="416"/>
        <v>0</v>
      </c>
      <c r="DJ182" s="123">
        <v>2011</v>
      </c>
      <c r="DK182" s="23">
        <f t="shared" si="400"/>
        <v>1.7523269374461685</v>
      </c>
      <c r="DL182" s="23">
        <f t="shared" si="401"/>
        <v>1.1657156863189433</v>
      </c>
      <c r="DM182" s="23">
        <f t="shared" si="402"/>
        <v>0.90503627152757105</v>
      </c>
      <c r="DN182" s="23">
        <f t="shared" si="403"/>
        <v>0.93189129818063476</v>
      </c>
      <c r="DO182" s="88"/>
      <c r="DP182" s="92">
        <v>12.032189056489711</v>
      </c>
      <c r="DQ182" s="92">
        <v>11.768325261391253</v>
      </c>
      <c r="DR182" s="92">
        <v>11.702111826249444</v>
      </c>
      <c r="DS182" s="92">
        <v>14.442221236392704</v>
      </c>
      <c r="DT182" s="92">
        <v>50.055152619476885</v>
      </c>
      <c r="DU182" s="71">
        <f t="shared" si="216"/>
        <v>0</v>
      </c>
      <c r="DV182" s="123">
        <v>2011</v>
      </c>
      <c r="DW182" s="23">
        <f t="shared" si="417"/>
        <v>1.6934861888069361</v>
      </c>
      <c r="DX182" s="23">
        <f t="shared" si="418"/>
        <v>1.65634833378924</v>
      </c>
      <c r="DY182" s="23">
        <f t="shared" si="419"/>
        <v>1.6470290372423131</v>
      </c>
      <c r="DZ182" s="23">
        <f t="shared" si="420"/>
        <v>2.032689320679657</v>
      </c>
      <c r="EA182" s="23">
        <f t="shared" si="421"/>
        <v>7.0450779356718058</v>
      </c>
      <c r="EB182" s="22">
        <f t="shared" si="422"/>
        <v>0</v>
      </c>
      <c r="EC182" s="23">
        <f t="shared" si="405"/>
        <v>0.42148952443867915</v>
      </c>
      <c r="ED182" s="23">
        <f t="shared" si="406"/>
        <v>0.59977594315674554</v>
      </c>
      <c r="EE182" s="23">
        <f t="shared" si="407"/>
        <v>0.81843132787169592</v>
      </c>
      <c r="EF182" s="23">
        <f t="shared" si="408"/>
        <v>0.88508852920954073</v>
      </c>
      <c r="EG182" s="23">
        <f t="shared" si="409"/>
        <v>-2.7247853246766622</v>
      </c>
      <c r="EH182" s="22">
        <f t="shared" si="215"/>
        <v>0</v>
      </c>
      <c r="EI182" s="23">
        <f t="shared" si="423"/>
        <v>4.2774461022664561</v>
      </c>
      <c r="EJ182" s="23">
        <f t="shared" si="424"/>
        <v>0.97256715060820664</v>
      </c>
      <c r="EK182" s="88"/>
      <c r="EL182" s="88"/>
      <c r="EM182" s="88"/>
      <c r="EN182" s="88"/>
      <c r="EO182" s="88"/>
      <c r="EP182" s="88"/>
      <c r="EQ182" s="88"/>
      <c r="ER182" s="88"/>
    </row>
    <row r="183" spans="1:148">
      <c r="A183" s="123">
        <v>2012</v>
      </c>
      <c r="B183" s="89">
        <f t="shared" si="369"/>
        <v>18635125</v>
      </c>
      <c r="C183" s="9">
        <v>4768288</v>
      </c>
      <c r="D183" s="9">
        <v>446892</v>
      </c>
      <c r="E183" s="9"/>
      <c r="F183" s="9">
        <v>8161401</v>
      </c>
      <c r="G183" s="9">
        <v>5258544</v>
      </c>
      <c r="H183" s="9"/>
      <c r="I183" s="9"/>
      <c r="J183" s="9">
        <v>129600790.79614</v>
      </c>
      <c r="K183" s="9"/>
      <c r="L183" s="9"/>
      <c r="M183" s="3"/>
      <c r="P183" s="9"/>
      <c r="Q183" s="123">
        <v>2012</v>
      </c>
      <c r="R183" s="92">
        <f t="shared" si="333"/>
        <v>14.378866738022268</v>
      </c>
      <c r="S183" s="92">
        <f t="shared" si="334"/>
        <v>3.6792121180035404</v>
      </c>
      <c r="T183" s="92">
        <f t="shared" si="335"/>
        <v>0.34482197003176784</v>
      </c>
      <c r="W183" s="92">
        <f t="shared" si="336"/>
        <v>6.2973388895734095</v>
      </c>
      <c r="X183" s="92">
        <f t="shared" si="337"/>
        <v>4.0574937604135508</v>
      </c>
      <c r="AA183" s="93">
        <f t="shared" si="370"/>
        <v>0</v>
      </c>
      <c r="AB183" s="123">
        <v>2012</v>
      </c>
      <c r="AC183" s="9">
        <f t="shared" si="338"/>
        <v>1478169.28</v>
      </c>
      <c r="AD183" s="9">
        <f t="shared" si="338"/>
        <v>1192072</v>
      </c>
      <c r="AE183" s="9">
        <f t="shared" si="338"/>
        <v>1049023.3600000001</v>
      </c>
      <c r="AF183" s="9">
        <f t="shared" si="338"/>
        <v>619877.44000000006</v>
      </c>
      <c r="AG183" s="9">
        <f t="shared" si="338"/>
        <v>429145.92</v>
      </c>
      <c r="AH183" s="9">
        <f t="shared" si="339"/>
        <v>16400.936399999999</v>
      </c>
      <c r="AI183" s="9">
        <f t="shared" si="339"/>
        <v>31684.642800000001</v>
      </c>
      <c r="AJ183" s="9">
        <f t="shared" si="339"/>
        <v>48800.606400000004</v>
      </c>
      <c r="AK183" s="9">
        <f t="shared" si="339"/>
        <v>79368.01920000001</v>
      </c>
      <c r="AL183" s="9">
        <f t="shared" si="339"/>
        <v>270637.79519999999</v>
      </c>
      <c r="AM183" s="89">
        <f t="shared" si="371"/>
        <v>244842.03</v>
      </c>
      <c r="AN183" s="89">
        <f t="shared" si="340"/>
        <v>652912.07999999996</v>
      </c>
      <c r="AO183" s="89">
        <f t="shared" si="340"/>
        <v>1142596.1400000001</v>
      </c>
      <c r="AP183" s="89">
        <f t="shared" si="340"/>
        <v>2121964.2600000002</v>
      </c>
      <c r="AQ183" s="89">
        <f t="shared" si="340"/>
        <v>3999086.4899999998</v>
      </c>
      <c r="AS183" s="9">
        <f t="shared" si="341"/>
        <v>1115157.0644902489</v>
      </c>
      <c r="AT183" s="9">
        <f t="shared" si="341"/>
        <v>1146804.6446918671</v>
      </c>
      <c r="AU183" s="9">
        <f t="shared" si="341"/>
        <v>1039205.164503124</v>
      </c>
      <c r="AV183" s="9">
        <f t="shared" si="341"/>
        <v>1016858.7588806566</v>
      </c>
      <c r="AW183" s="9">
        <f t="shared" si="341"/>
        <v>940518.36743410339</v>
      </c>
      <c r="AX183" s="157">
        <f t="shared" si="342"/>
        <v>5258544</v>
      </c>
      <c r="BE183" s="3"/>
      <c r="BJ183" s="7">
        <f t="shared" si="372"/>
        <v>1.1405557565810975</v>
      </c>
      <c r="BK183" s="7">
        <f t="shared" si="373"/>
        <v>0.91980302950088511</v>
      </c>
      <c r="BL183" s="7">
        <f t="shared" si="374"/>
        <v>0.80942666596077906</v>
      </c>
      <c r="BM183" s="7">
        <f t="shared" si="375"/>
        <v>0.4782975753404603</v>
      </c>
      <c r="BN183" s="7">
        <f t="shared" si="376"/>
        <v>0.33112909062031864</v>
      </c>
      <c r="BO183" s="71">
        <f t="shared" si="265"/>
        <v>0</v>
      </c>
      <c r="BP183" s="7">
        <f t="shared" si="377"/>
        <v>1.2654966300165878E-2</v>
      </c>
      <c r="BQ183" s="7">
        <f t="shared" si="378"/>
        <v>2.444787767525234E-2</v>
      </c>
      <c r="BR183" s="7">
        <f t="shared" si="379"/>
        <v>3.7654559127469053E-2</v>
      </c>
      <c r="BS183" s="7">
        <f t="shared" si="380"/>
        <v>6.1240381877641976E-2</v>
      </c>
      <c r="BT183" s="7">
        <f t="shared" si="381"/>
        <v>0.20882418505123859</v>
      </c>
      <c r="BU183" s="7">
        <f t="shared" si="382"/>
        <v>0.18892016668720227</v>
      </c>
      <c r="BV183" s="7">
        <f t="shared" si="383"/>
        <v>0.50378711116587271</v>
      </c>
      <c r="BW183" s="7">
        <f t="shared" si="384"/>
        <v>0.88162744454027742</v>
      </c>
      <c r="BX183" s="7">
        <f t="shared" si="385"/>
        <v>1.6373081112890866</v>
      </c>
      <c r="BY183" s="7">
        <f t="shared" si="386"/>
        <v>3.0856960558909705</v>
      </c>
      <c r="BZ183" s="180">
        <f t="shared" si="357"/>
        <v>6.2973388895734095</v>
      </c>
      <c r="CA183" s="7">
        <f t="shared" si="387"/>
        <v>0.86045544756310421</v>
      </c>
      <c r="CB183" s="7">
        <f t="shared" si="388"/>
        <v>0.88487472772891695</v>
      </c>
      <c r="CC183" s="7">
        <f t="shared" si="389"/>
        <v>0.8018509440561804</v>
      </c>
      <c r="CD183" s="7">
        <f t="shared" si="390"/>
        <v>0.78460845233588061</v>
      </c>
      <c r="CE183" s="7">
        <f t="shared" si="391"/>
        <v>0.7257041887294684</v>
      </c>
      <c r="CF183" s="71">
        <f t="shared" si="392"/>
        <v>0</v>
      </c>
      <c r="CG183" s="71"/>
      <c r="CN183" s="92"/>
      <c r="CO183" s="92"/>
      <c r="CP183" s="92"/>
      <c r="CQ183" s="92"/>
      <c r="CR183" s="88"/>
      <c r="CS183" s="7">
        <f t="shared" si="412"/>
        <v>4.0574937604135508</v>
      </c>
      <c r="CT183" s="7">
        <f t="shared" si="393"/>
        <v>3.6792121180035404</v>
      </c>
      <c r="CU183" s="7">
        <f t="shared" si="363"/>
        <v>6.6421608596051769</v>
      </c>
      <c r="CV183" s="93">
        <f t="shared" si="364"/>
        <v>0</v>
      </c>
      <c r="CW183" s="71"/>
      <c r="CX183" s="123">
        <v>2012</v>
      </c>
      <c r="CY183" s="92">
        <f t="shared" si="413"/>
        <v>4.0574937604135508</v>
      </c>
      <c r="CZ183" s="92">
        <f t="shared" si="414"/>
        <v>7.7367058784170908</v>
      </c>
      <c r="DA183" s="92">
        <f t="shared" si="415"/>
        <v>14.378866738022268</v>
      </c>
      <c r="DB183" s="92">
        <f t="shared" si="367"/>
        <v>14.378866738022268</v>
      </c>
      <c r="DC183" s="93">
        <f t="shared" si="368"/>
        <v>0</v>
      </c>
      <c r="DD183" s="7">
        <f t="shared" si="395"/>
        <v>2.2025863371315699</v>
      </c>
      <c r="DE183" s="7">
        <f t="shared" si="396"/>
        <v>2.3329127460709271</v>
      </c>
      <c r="DF183" s="7">
        <f t="shared" si="397"/>
        <v>2.5305596136847059</v>
      </c>
      <c r="DG183" s="7">
        <f t="shared" si="398"/>
        <v>2.9614545208430694</v>
      </c>
      <c r="DH183" s="7">
        <f t="shared" si="399"/>
        <v>4.3513535202919957</v>
      </c>
      <c r="DI183" s="71">
        <f t="shared" si="416"/>
        <v>0</v>
      </c>
      <c r="DJ183" s="123">
        <v>2012</v>
      </c>
      <c r="DK183" s="23">
        <f t="shared" si="400"/>
        <v>1.7195222340390006</v>
      </c>
      <c r="DL183" s="23">
        <f t="shared" si="401"/>
        <v>1.1489037097089487</v>
      </c>
      <c r="DM183" s="23">
        <f t="shared" si="402"/>
        <v>0.90503627152757093</v>
      </c>
      <c r="DN183" s="23">
        <f t="shared" si="403"/>
        <v>0.93189129818063487</v>
      </c>
      <c r="DO183" s="88"/>
      <c r="DP183" s="92">
        <v>12.228086675264834</v>
      </c>
      <c r="DQ183" s="92">
        <v>11.959926879754638</v>
      </c>
      <c r="DR183" s="92">
        <v>11.869704247945554</v>
      </c>
      <c r="DS183" s="92">
        <v>14.521424962293572</v>
      </c>
      <c r="DT183" s="92">
        <v>49.420857234741405</v>
      </c>
      <c r="DU183" s="71">
        <f t="shared" si="216"/>
        <v>0</v>
      </c>
      <c r="DV183" s="123">
        <v>2012</v>
      </c>
      <c r="DW183" s="23">
        <f t="shared" si="417"/>
        <v>1.7582602876461884</v>
      </c>
      <c r="DX183" s="23">
        <f t="shared" si="418"/>
        <v>1.7197019480048241</v>
      </c>
      <c r="DY183" s="23">
        <f t="shared" si="419"/>
        <v>1.7067289560094594</v>
      </c>
      <c r="DZ183" s="23">
        <f t="shared" si="420"/>
        <v>2.0880163437900929</v>
      </c>
      <c r="EA183" s="23">
        <f t="shared" si="421"/>
        <v>7.1061592025717042</v>
      </c>
      <c r="EB183" s="22">
        <f t="shared" si="422"/>
        <v>0</v>
      </c>
      <c r="EC183" s="23">
        <f t="shared" si="405"/>
        <v>0.44432604948538157</v>
      </c>
      <c r="ED183" s="23">
        <f t="shared" si="406"/>
        <v>0.61321079806610301</v>
      </c>
      <c r="EE183" s="23">
        <f t="shared" si="407"/>
        <v>0.82383065767524655</v>
      </c>
      <c r="EF183" s="23">
        <f t="shared" si="408"/>
        <v>0.87343817705297644</v>
      </c>
      <c r="EG183" s="23">
        <f t="shared" si="409"/>
        <v>-2.7548056822797085</v>
      </c>
      <c r="EH183" s="22">
        <f t="shared" si="215"/>
        <v>0</v>
      </c>
      <c r="EI183" s="23">
        <f t="shared" si="423"/>
        <v>4.1636131956106084</v>
      </c>
      <c r="EJ183" s="23">
        <f t="shared" si="424"/>
        <v>0.97069186399829654</v>
      </c>
      <c r="EK183" s="88"/>
      <c r="EL183" s="88"/>
      <c r="EM183" s="88"/>
      <c r="EN183" s="88"/>
      <c r="EO183" s="88"/>
      <c r="EP183" s="88"/>
      <c r="EQ183" s="88"/>
      <c r="ER183" s="88"/>
    </row>
    <row r="184" spans="1:148">
      <c r="A184" s="123">
        <v>2013</v>
      </c>
      <c r="B184" s="89">
        <f t="shared" si="369"/>
        <v>19853404</v>
      </c>
      <c r="C184" s="9">
        <v>5224724</v>
      </c>
      <c r="D184" s="9">
        <v>452546</v>
      </c>
      <c r="E184" s="9"/>
      <c r="F184" s="9">
        <v>8325993</v>
      </c>
      <c r="G184" s="9">
        <v>5850141</v>
      </c>
      <c r="H184" s="9"/>
      <c r="I184" s="9"/>
      <c r="J184" s="9">
        <v>137212063.74985501</v>
      </c>
      <c r="K184" s="9"/>
      <c r="L184" s="9"/>
      <c r="M184" s="3"/>
      <c r="P184" s="9"/>
      <c r="Q184" s="123">
        <v>2013</v>
      </c>
      <c r="R184" s="92">
        <f t="shared" si="333"/>
        <v>14.469138833298087</v>
      </c>
      <c r="S184" s="92">
        <f t="shared" si="334"/>
        <v>3.807773061066229</v>
      </c>
      <c r="T184" s="92">
        <f t="shared" si="335"/>
        <v>0.32981502328032597</v>
      </c>
      <c r="W184" s="92">
        <f t="shared" si="336"/>
        <v>6.0679744713837511</v>
      </c>
      <c r="X184" s="92">
        <f t="shared" si="337"/>
        <v>4.2635762775677817</v>
      </c>
      <c r="AA184" s="93">
        <f t="shared" si="370"/>
        <v>0</v>
      </c>
      <c r="AB184" s="123">
        <v>2013</v>
      </c>
      <c r="AC184" s="9">
        <f t="shared" si="338"/>
        <v>1619664.44</v>
      </c>
      <c r="AD184" s="9">
        <f t="shared" si="338"/>
        <v>1306181</v>
      </c>
      <c r="AE184" s="9">
        <f t="shared" si="338"/>
        <v>1149439.28</v>
      </c>
      <c r="AF184" s="9">
        <f t="shared" si="338"/>
        <v>679214.12</v>
      </c>
      <c r="AG184" s="9">
        <f t="shared" si="338"/>
        <v>470225.16</v>
      </c>
      <c r="AH184" s="9">
        <f t="shared" si="339"/>
        <v>16608.438199999997</v>
      </c>
      <c r="AI184" s="9">
        <f t="shared" si="339"/>
        <v>32085.511400000003</v>
      </c>
      <c r="AJ184" s="9">
        <f t="shared" si="339"/>
        <v>49418.023200000003</v>
      </c>
      <c r="AK184" s="9">
        <f t="shared" si="339"/>
        <v>80372.169600000008</v>
      </c>
      <c r="AL184" s="9">
        <f t="shared" si="339"/>
        <v>274061.85759999999</v>
      </c>
      <c r="AM184" s="89">
        <f t="shared" si="371"/>
        <v>249779.78999999998</v>
      </c>
      <c r="AN184" s="89">
        <f t="shared" si="340"/>
        <v>666079.44000000006</v>
      </c>
      <c r="AO184" s="89">
        <f t="shared" si="340"/>
        <v>1165639.02</v>
      </c>
      <c r="AP184" s="89">
        <f t="shared" si="340"/>
        <v>2164758.1800000002</v>
      </c>
      <c r="AQ184" s="89">
        <f t="shared" si="340"/>
        <v>4079736.57</v>
      </c>
      <c r="AS184" s="9">
        <f t="shared" si="341"/>
        <v>1240614.5245554757</v>
      </c>
      <c r="AT184" s="9">
        <f t="shared" si="341"/>
        <v>1275822.5225275902</v>
      </c>
      <c r="AU184" s="9">
        <f t="shared" si="341"/>
        <v>1156117.8798297534</v>
      </c>
      <c r="AV184" s="9">
        <f t="shared" si="341"/>
        <v>1131257.4576797006</v>
      </c>
      <c r="AW184" s="9">
        <f t="shared" si="341"/>
        <v>1046328.6154074803</v>
      </c>
      <c r="AX184" s="157">
        <f t="shared" si="342"/>
        <v>5850141</v>
      </c>
      <c r="BE184" s="3"/>
      <c r="BJ184" s="7">
        <f t="shared" si="372"/>
        <v>1.1804096489305311</v>
      </c>
      <c r="BK184" s="7">
        <f t="shared" si="373"/>
        <v>0.95194326526655726</v>
      </c>
      <c r="BL184" s="7">
        <f t="shared" si="374"/>
        <v>0.83771007343457038</v>
      </c>
      <c r="BM184" s="7">
        <f t="shared" si="375"/>
        <v>0.49501049793860979</v>
      </c>
      <c r="BN184" s="7">
        <f t="shared" si="376"/>
        <v>0.34269957549596064</v>
      </c>
      <c r="BO184" s="71">
        <f t="shared" si="265"/>
        <v>0</v>
      </c>
      <c r="BP184" s="7">
        <f t="shared" si="377"/>
        <v>1.210421135438796E-2</v>
      </c>
      <c r="BQ184" s="7">
        <f t="shared" si="378"/>
        <v>2.3383885150575111E-2</v>
      </c>
      <c r="BR184" s="7">
        <f t="shared" si="379"/>
        <v>3.6015800542211596E-2</v>
      </c>
      <c r="BS184" s="7">
        <f t="shared" si="380"/>
        <v>5.8575148134585898E-2</v>
      </c>
      <c r="BT184" s="7">
        <f t="shared" si="381"/>
        <v>0.19973597809856539</v>
      </c>
      <c r="BU184" s="7">
        <f t="shared" si="382"/>
        <v>0.18203923414151249</v>
      </c>
      <c r="BV184" s="7">
        <f t="shared" si="383"/>
        <v>0.48543795771070014</v>
      </c>
      <c r="BW184" s="7">
        <f t="shared" si="384"/>
        <v>0.84951642599372512</v>
      </c>
      <c r="BX184" s="7">
        <f t="shared" si="385"/>
        <v>1.5776733625597754</v>
      </c>
      <c r="BY184" s="7">
        <f t="shared" si="386"/>
        <v>2.9733074909780379</v>
      </c>
      <c r="BZ184" s="180">
        <f t="shared" si="357"/>
        <v>6.0679744713837511</v>
      </c>
      <c r="CA184" s="7">
        <f t="shared" si="387"/>
        <v>0.90415849062454368</v>
      </c>
      <c r="CB184" s="7">
        <f t="shared" si="388"/>
        <v>0.92981804052847961</v>
      </c>
      <c r="CC184" s="7">
        <f t="shared" si="389"/>
        <v>0.8425774295891495</v>
      </c>
      <c r="CD184" s="7">
        <f t="shared" si="390"/>
        <v>0.82445918147696096</v>
      </c>
      <c r="CE184" s="7">
        <f t="shared" si="391"/>
        <v>0.76256313534864817</v>
      </c>
      <c r="CF184" s="71">
        <f t="shared" si="392"/>
        <v>0</v>
      </c>
      <c r="CG184" s="71"/>
      <c r="CN184" s="92"/>
      <c r="CO184" s="92"/>
      <c r="CP184" s="92"/>
      <c r="CQ184" s="92"/>
      <c r="CR184" s="88"/>
      <c r="CS184" s="7">
        <f t="shared" si="412"/>
        <v>4.2635762775677817</v>
      </c>
      <c r="CT184" s="7">
        <f t="shared" si="393"/>
        <v>3.807773061066229</v>
      </c>
      <c r="CU184" s="7">
        <f t="shared" si="363"/>
        <v>6.3977894946640772</v>
      </c>
      <c r="CV184" s="93">
        <f t="shared" si="364"/>
        <v>0</v>
      </c>
      <c r="CW184" s="71"/>
      <c r="CX184" s="123">
        <v>2013</v>
      </c>
      <c r="CY184" s="92">
        <f t="shared" si="413"/>
        <v>4.2635762775677817</v>
      </c>
      <c r="CZ184" s="92">
        <f t="shared" si="414"/>
        <v>8.0713493386340112</v>
      </c>
      <c r="DA184" s="92">
        <f t="shared" si="415"/>
        <v>14.469138833298089</v>
      </c>
      <c r="DB184" s="92">
        <f t="shared" si="367"/>
        <v>14.469138833298087</v>
      </c>
      <c r="DC184" s="93">
        <f t="shared" si="368"/>
        <v>0</v>
      </c>
      <c r="DD184" s="7">
        <f t="shared" si="395"/>
        <v>2.2787115850509752</v>
      </c>
      <c r="DE184" s="7">
        <f t="shared" si="396"/>
        <v>2.3905831486563121</v>
      </c>
      <c r="DF184" s="7">
        <f t="shared" si="397"/>
        <v>2.5658197295596565</v>
      </c>
      <c r="DG184" s="7">
        <f t="shared" si="398"/>
        <v>2.9557181901099323</v>
      </c>
      <c r="DH184" s="7">
        <f t="shared" si="399"/>
        <v>4.2783061799212119</v>
      </c>
      <c r="DI184" s="71">
        <f t="shared" si="416"/>
        <v>0</v>
      </c>
      <c r="DJ184" s="123">
        <v>2013</v>
      </c>
      <c r="DK184" s="23">
        <f t="shared" si="400"/>
        <v>1.6674227462797828</v>
      </c>
      <c r="DL184" s="23">
        <f t="shared" si="401"/>
        <v>1.1259958243036092</v>
      </c>
      <c r="DM184" s="23">
        <f t="shared" si="402"/>
        <v>0.90503627152757082</v>
      </c>
      <c r="DN184" s="23">
        <f t="shared" si="403"/>
        <v>0.93189129818063499</v>
      </c>
      <c r="DO184" s="88"/>
      <c r="DP184" s="92">
        <v>12.859910401792684</v>
      </c>
      <c r="DQ184" s="92">
        <v>12.577894822806002</v>
      </c>
      <c r="DR184" s="92">
        <v>12.410235925032547</v>
      </c>
      <c r="DS184" s="92">
        <v>14.776878773148823</v>
      </c>
      <c r="DT184" s="92">
        <v>47.375080077219941</v>
      </c>
      <c r="DU184" s="71">
        <f t="shared" si="216"/>
        <v>0</v>
      </c>
      <c r="DV184" s="123">
        <v>2013</v>
      </c>
      <c r="DW184" s="23">
        <f t="shared" si="417"/>
        <v>1.8607182898731254</v>
      </c>
      <c r="DX184" s="23">
        <f t="shared" si="418"/>
        <v>1.8199130642180128</v>
      </c>
      <c r="DY184" s="23">
        <f t="shared" si="419"/>
        <v>1.7956542655327943</v>
      </c>
      <c r="DZ184" s="23">
        <f t="shared" si="420"/>
        <v>2.1380871049150585</v>
      </c>
      <c r="EA184" s="23">
        <f t="shared" si="421"/>
        <v>6.8547661087590965</v>
      </c>
      <c r="EB184" s="22">
        <f t="shared" si="422"/>
        <v>0</v>
      </c>
      <c r="EC184" s="23">
        <f t="shared" si="405"/>
        <v>0.41799329517784978</v>
      </c>
      <c r="ED184" s="23">
        <f t="shared" si="406"/>
        <v>0.57067008443829925</v>
      </c>
      <c r="EE184" s="23">
        <f t="shared" si="407"/>
        <v>0.77016546402686226</v>
      </c>
      <c r="EF184" s="23">
        <f t="shared" si="408"/>
        <v>0.81763108519487382</v>
      </c>
      <c r="EG184" s="23">
        <f t="shared" si="409"/>
        <v>-2.5764599288378847</v>
      </c>
      <c r="EH184" s="22">
        <f t="shared" si="215"/>
        <v>0</v>
      </c>
      <c r="EI184" s="23">
        <f t="shared" si="423"/>
        <v>3.8174197785926216</v>
      </c>
      <c r="EJ184" s="23">
        <f t="shared" si="424"/>
        <v>0.96503284527569866</v>
      </c>
      <c r="EK184" s="88"/>
      <c r="EL184" s="88"/>
      <c r="EM184" s="88"/>
      <c r="EN184" s="88"/>
      <c r="EO184" s="88"/>
      <c r="EP184" s="88"/>
      <c r="EQ184" s="88"/>
      <c r="ER184" s="88"/>
    </row>
    <row r="185" spans="1:148">
      <c r="M185" s="3"/>
      <c r="P185" s="9"/>
      <c r="Q185" s="9"/>
      <c r="AB185" s="88"/>
      <c r="AH185" s="27"/>
      <c r="BE185" s="3"/>
      <c r="CC185" s="128"/>
      <c r="CN185" s="92"/>
      <c r="CO185" s="92"/>
      <c r="CP185" s="92"/>
      <c r="CQ185" s="92"/>
      <c r="CR185" s="88"/>
      <c r="CS185" s="92"/>
      <c r="CT185" s="92"/>
      <c r="CU185" s="92"/>
      <c r="CV185" s="92"/>
      <c r="CW185" s="92"/>
      <c r="CY185" s="92"/>
      <c r="CZ185" s="92"/>
      <c r="DA185" s="92"/>
      <c r="DB185" s="92"/>
      <c r="DC185" s="88"/>
      <c r="DD185" s="92"/>
      <c r="DE185" s="92"/>
      <c r="DF185" s="92"/>
      <c r="DG185" s="92"/>
      <c r="DH185" s="92"/>
      <c r="DI185" s="93"/>
      <c r="DJ185" s="121"/>
      <c r="DO185" s="88"/>
      <c r="DP185" s="92"/>
      <c r="DQ185" s="92"/>
      <c r="DR185" s="92"/>
      <c r="DS185" s="92"/>
      <c r="DT185" s="92"/>
      <c r="DU185" s="92"/>
      <c r="DV185" s="92"/>
      <c r="DW185" s="94"/>
      <c r="DX185" s="94"/>
      <c r="DY185" s="94"/>
      <c r="DZ185" s="94"/>
      <c r="EA185" s="94"/>
      <c r="EB185" s="94"/>
      <c r="EC185" s="94"/>
      <c r="ED185" s="94"/>
      <c r="EE185" s="94"/>
      <c r="EF185" s="94"/>
      <c r="EG185" s="94"/>
      <c r="EH185" s="122"/>
      <c r="EI185" s="94"/>
      <c r="EJ185" s="94"/>
      <c r="EK185" s="88"/>
      <c r="EL185" s="88"/>
      <c r="EM185" s="88"/>
      <c r="EN185" s="88"/>
      <c r="EO185" s="88"/>
      <c r="EP185" s="88"/>
      <c r="EQ185" s="88"/>
      <c r="ER185" s="88"/>
    </row>
    <row r="186" spans="1:148">
      <c r="M186" s="3"/>
      <c r="P186" s="9"/>
      <c r="Q186" s="9"/>
      <c r="AH186" s="27"/>
      <c r="AL186" s="27" t="s">
        <v>103</v>
      </c>
      <c r="BE186" s="3"/>
      <c r="CN186" s="92"/>
      <c r="CO186" s="92"/>
      <c r="CP186" s="92"/>
      <c r="CQ186" s="92"/>
      <c r="CR186" s="88"/>
      <c r="CS186" s="92"/>
      <c r="CT186" s="92"/>
      <c r="CU186" s="92"/>
      <c r="CV186" s="92"/>
      <c r="CW186" s="92"/>
      <c r="CY186" s="92"/>
      <c r="CZ186" s="92"/>
      <c r="DA186" s="92"/>
      <c r="DB186" s="92"/>
      <c r="DC186" s="88"/>
      <c r="DD186" s="92"/>
      <c r="DE186" s="92"/>
      <c r="DF186" s="92"/>
      <c r="DG186" s="92"/>
      <c r="DH186" s="92"/>
      <c r="DI186" s="93"/>
      <c r="DJ186" s="121"/>
      <c r="DO186" s="88"/>
      <c r="DP186" s="92"/>
      <c r="DQ186" s="92"/>
      <c r="DR186" s="92"/>
      <c r="DS186" s="92"/>
      <c r="DT186" s="92"/>
      <c r="DU186" s="92"/>
      <c r="DV186" s="92"/>
      <c r="DW186" s="94"/>
      <c r="DX186" s="94"/>
      <c r="DY186" s="94"/>
      <c r="DZ186" s="94"/>
      <c r="EA186" s="94"/>
      <c r="EB186" s="94"/>
      <c r="EC186" s="94"/>
      <c r="ED186" s="94"/>
      <c r="EE186" s="94"/>
      <c r="EF186" s="94"/>
      <c r="EG186" s="94"/>
      <c r="EH186" s="122"/>
      <c r="EI186" s="94"/>
      <c r="EJ186" s="94"/>
      <c r="EK186" s="88"/>
      <c r="EL186" s="88"/>
      <c r="EM186" s="88"/>
      <c r="EN186" s="88"/>
      <c r="EO186" s="88"/>
      <c r="EP186" s="88"/>
      <c r="EQ186" s="88"/>
      <c r="ER186" s="88"/>
    </row>
    <row r="187" spans="1:148">
      <c r="M187" s="3"/>
      <c r="P187" s="9"/>
      <c r="Q187" s="9"/>
      <c r="AH187" s="27"/>
      <c r="AS187" s="27" t="s">
        <v>263</v>
      </c>
      <c r="BE187" s="3"/>
      <c r="CY187" s="92"/>
      <c r="CZ187" s="92"/>
      <c r="DA187" s="92"/>
      <c r="DB187" s="92"/>
      <c r="DJ187" s="121"/>
      <c r="DO187" s="88"/>
      <c r="DP187" s="92"/>
      <c r="DQ187" s="92"/>
      <c r="DR187" s="92"/>
      <c r="DS187" s="92"/>
      <c r="DT187" s="92"/>
      <c r="DU187" s="92"/>
      <c r="DV187" s="92"/>
      <c r="DW187" s="94"/>
      <c r="DX187" s="94"/>
      <c r="DY187" s="94"/>
      <c r="DZ187" s="94"/>
      <c r="EA187" s="94"/>
      <c r="EB187" s="94"/>
      <c r="EC187" s="94"/>
      <c r="ED187" s="94"/>
      <c r="EE187" s="94"/>
      <c r="EF187" s="94"/>
      <c r="EG187" s="94"/>
      <c r="EH187" s="122"/>
      <c r="EI187" s="94"/>
      <c r="EJ187" s="94"/>
      <c r="EK187" s="88"/>
    </row>
    <row r="188" spans="1:148">
      <c r="M188" s="3"/>
      <c r="P188" s="9"/>
      <c r="Q188" s="9"/>
      <c r="AH188" s="27"/>
      <c r="AS188" s="27" t="s">
        <v>259</v>
      </c>
      <c r="BE188" s="3"/>
      <c r="CY188" s="92"/>
      <c r="CZ188" s="92"/>
      <c r="DA188" s="92"/>
      <c r="DB188" s="92"/>
      <c r="DJ188" s="121"/>
      <c r="DO188" s="88"/>
      <c r="DP188" s="92"/>
      <c r="DQ188" s="92"/>
      <c r="DR188" s="92"/>
      <c r="DS188" s="92"/>
      <c r="DT188" s="92"/>
      <c r="DU188" s="92"/>
      <c r="DV188" s="92"/>
      <c r="DW188" s="94"/>
      <c r="DX188" s="94"/>
      <c r="DY188" s="94"/>
      <c r="DZ188" s="94"/>
      <c r="EA188" s="94"/>
      <c r="EB188" s="94"/>
      <c r="EC188" s="94"/>
      <c r="ED188" s="94"/>
      <c r="EE188" s="94"/>
      <c r="EF188" s="94"/>
      <c r="EG188" s="94"/>
      <c r="EH188" s="122"/>
      <c r="EI188" s="94"/>
      <c r="EJ188" s="94"/>
      <c r="EK188" s="88"/>
    </row>
    <row r="189" spans="1:148">
      <c r="M189" s="3"/>
      <c r="P189" s="9"/>
      <c r="Q189" s="9"/>
      <c r="AH189" s="27"/>
      <c r="AS189" s="27" t="s">
        <v>260</v>
      </c>
      <c r="BE189" s="3"/>
      <c r="CX189" s="88"/>
      <c r="CY189" s="92"/>
      <c r="CZ189" s="92"/>
      <c r="DA189" s="92"/>
      <c r="DB189" s="92"/>
      <c r="DJ189" s="121"/>
      <c r="DO189" s="88"/>
      <c r="DP189" s="92"/>
      <c r="DQ189" s="92"/>
      <c r="DR189" s="92"/>
      <c r="DS189" s="92"/>
      <c r="DT189" s="92"/>
      <c r="DU189" s="92"/>
      <c r="DV189" s="92"/>
      <c r="DW189" s="94"/>
      <c r="DX189" s="94"/>
      <c r="DY189" s="94"/>
      <c r="DZ189" s="94"/>
      <c r="EA189" s="94"/>
      <c r="EB189" s="94"/>
      <c r="EC189" s="94"/>
      <c r="ED189" s="94"/>
      <c r="EE189" s="94"/>
      <c r="EF189" s="94"/>
      <c r="EG189" s="94"/>
      <c r="EH189" s="122"/>
      <c r="EI189" s="94"/>
      <c r="EJ189" s="94"/>
      <c r="EK189" s="88"/>
    </row>
    <row r="190" spans="1:148">
      <c r="O190" s="9"/>
      <c r="P190" s="9"/>
      <c r="Q190" s="9"/>
      <c r="AH190" s="27"/>
      <c r="AS190" s="27" t="s">
        <v>261</v>
      </c>
      <c r="BE190" s="3"/>
      <c r="CX190" s="88"/>
      <c r="CY190" s="92"/>
      <c r="CZ190" s="92"/>
      <c r="DA190" s="92"/>
      <c r="DB190" s="92"/>
      <c r="DJ190" s="121"/>
      <c r="DO190" s="88"/>
      <c r="DP190" s="92"/>
      <c r="DQ190" s="92"/>
      <c r="DR190" s="92"/>
      <c r="DS190" s="92"/>
      <c r="DT190" s="92"/>
      <c r="DU190" s="92"/>
      <c r="DV190" s="92"/>
      <c r="DW190" s="94"/>
      <c r="DX190" s="94"/>
      <c r="DY190" s="94"/>
      <c r="DZ190" s="94"/>
      <c r="EA190" s="94"/>
      <c r="EB190" s="94"/>
      <c r="EC190" s="94"/>
      <c r="ED190" s="94"/>
      <c r="EE190" s="94"/>
      <c r="EF190" s="94"/>
      <c r="EG190" s="94"/>
      <c r="EH190" s="122"/>
      <c r="EI190" s="94"/>
      <c r="EJ190" s="94"/>
      <c r="EK190" s="88"/>
    </row>
    <row r="191" spans="1:148">
      <c r="O191" s="9"/>
      <c r="P191" s="9"/>
      <c r="Q191" s="9"/>
      <c r="AH191" s="27"/>
      <c r="AS191" s="27" t="s">
        <v>262</v>
      </c>
      <c r="BE191" s="3"/>
    </row>
    <row r="192" spans="1:148">
      <c r="O192" s="9"/>
      <c r="P192" s="9"/>
      <c r="Q192" s="9"/>
      <c r="AH192" s="27"/>
      <c r="BE192" s="3"/>
    </row>
    <row r="193" spans="15:57">
      <c r="O193" s="9"/>
      <c r="P193" s="9"/>
      <c r="Q193" s="9"/>
      <c r="AH193" s="27"/>
      <c r="AS193" s="27" t="s">
        <v>54</v>
      </c>
      <c r="BE193" s="3"/>
    </row>
    <row r="194" spans="15:57">
      <c r="O194" s="9"/>
      <c r="P194" s="9"/>
      <c r="Q194" s="9"/>
      <c r="AS194" s="27" t="s">
        <v>51</v>
      </c>
    </row>
    <row r="195" spans="15:57">
      <c r="AS195" s="27" t="s">
        <v>52</v>
      </c>
    </row>
    <row r="199" spans="15:57">
      <c r="AS199" s="27" t="s">
        <v>55</v>
      </c>
    </row>
    <row r="261" spans="209:209">
      <c r="HA261" s="23">
        <f>DD132-DW132</f>
        <v>0.5963149866733416</v>
      </c>
    </row>
  </sheetData>
  <phoneticPr fontId="4" type="noConversion"/>
  <pageMargins left="0.75" right="0.75" top="1" bottom="1" header="0" footer="0"/>
  <pageSetup orientation="portrait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Y48"/>
  <sheetViews>
    <sheetView topLeftCell="B1" workbookViewId="0">
      <selection activeCell="B39" sqref="B39"/>
    </sheetView>
  </sheetViews>
  <sheetFormatPr baseColWidth="10" defaultRowHeight="15"/>
  <cols>
    <col min="1" max="2" width="10.83203125" style="3"/>
    <col min="3" max="3" width="11" style="3" customWidth="1"/>
    <col min="4" max="8" width="7.6640625" style="3" customWidth="1"/>
    <col min="9" max="16384" width="10.83203125" style="3"/>
  </cols>
  <sheetData>
    <row r="2" spans="1:25">
      <c r="A2" s="3" t="s">
        <v>140</v>
      </c>
    </row>
    <row r="3" spans="1:25">
      <c r="D3" s="3" t="s">
        <v>138</v>
      </c>
    </row>
    <row r="5" spans="1:25">
      <c r="E5" s="3">
        <v>1</v>
      </c>
      <c r="F5" s="3">
        <v>2</v>
      </c>
      <c r="G5" s="3">
        <v>3</v>
      </c>
      <c r="H5" s="3">
        <v>4</v>
      </c>
      <c r="I5" s="3">
        <v>5</v>
      </c>
    </row>
    <row r="6" spans="1:25">
      <c r="C6" s="3" t="s">
        <v>246</v>
      </c>
      <c r="D6" s="3">
        <v>1996</v>
      </c>
      <c r="E6" s="7">
        <v>4.1900000000000004</v>
      </c>
      <c r="F6" s="7">
        <v>8.49</v>
      </c>
      <c r="G6" s="7">
        <v>12.33</v>
      </c>
      <c r="H6" s="7">
        <v>18.82</v>
      </c>
      <c r="I6" s="7">
        <v>56.169999999999995</v>
      </c>
      <c r="J6" s="22">
        <f>SUM(E6:I6)</f>
        <v>100</v>
      </c>
      <c r="K6" s="3" t="s">
        <v>245</v>
      </c>
    </row>
    <row r="7" spans="1:25">
      <c r="C7" s="3" t="s">
        <v>246</v>
      </c>
      <c r="D7" s="3">
        <v>1996</v>
      </c>
      <c r="E7" s="7">
        <v>4.8986450455677328</v>
      </c>
      <c r="F7" s="7">
        <v>10.075989841271893</v>
      </c>
      <c r="G7" s="7">
        <v>13.851430619131516</v>
      </c>
      <c r="H7" s="7">
        <v>19.449711348059964</v>
      </c>
      <c r="I7" s="7">
        <v>51.724223145968899</v>
      </c>
      <c r="J7" s="22">
        <f>SUM(E7:I7)</f>
        <v>100</v>
      </c>
      <c r="K7" s="23" t="s">
        <v>139</v>
      </c>
    </row>
    <row r="8" spans="1:25">
      <c r="C8" s="3" t="s">
        <v>246</v>
      </c>
      <c r="D8" s="3">
        <v>1996</v>
      </c>
      <c r="E8" s="103">
        <v>15.21</v>
      </c>
      <c r="F8" s="103">
        <v>15.440000000000001</v>
      </c>
      <c r="G8" s="103">
        <v>14.614999999999998</v>
      </c>
      <c r="H8" s="103">
        <v>13.445</v>
      </c>
      <c r="I8" s="103">
        <v>11.98</v>
      </c>
      <c r="J8" s="22"/>
      <c r="K8" s="3" t="s">
        <v>141</v>
      </c>
    </row>
    <row r="9" spans="1:25">
      <c r="E9" s="7"/>
      <c r="F9" s="7"/>
      <c r="G9" s="7"/>
      <c r="H9" s="7"/>
      <c r="I9" s="7"/>
      <c r="J9" s="22"/>
      <c r="K9" s="3" t="s">
        <v>142</v>
      </c>
    </row>
    <row r="10" spans="1:25">
      <c r="E10" s="7"/>
      <c r="F10" s="7"/>
      <c r="G10" s="7"/>
      <c r="H10" s="7"/>
      <c r="I10" s="7"/>
      <c r="J10" s="22"/>
    </row>
    <row r="11" spans="1:25">
      <c r="L11" s="3" t="s">
        <v>144</v>
      </c>
    </row>
    <row r="12" spans="1:25">
      <c r="E12" s="3" t="s">
        <v>245</v>
      </c>
      <c r="L12" s="3" t="s">
        <v>148</v>
      </c>
      <c r="Q12" s="13" t="s">
        <v>145</v>
      </c>
      <c r="S12" s="3" t="s">
        <v>71</v>
      </c>
    </row>
    <row r="13" spans="1:25">
      <c r="D13" s="13" t="s">
        <v>241</v>
      </c>
      <c r="E13" s="3">
        <v>1</v>
      </c>
      <c r="F13" s="3">
        <v>2</v>
      </c>
      <c r="G13" s="3">
        <v>3</v>
      </c>
      <c r="H13" s="3">
        <v>4</v>
      </c>
      <c r="I13" s="3">
        <v>5</v>
      </c>
      <c r="L13" s="3">
        <v>1</v>
      </c>
      <c r="M13" s="3">
        <v>2</v>
      </c>
      <c r="N13" s="3">
        <v>3</v>
      </c>
      <c r="O13" s="3">
        <v>4</v>
      </c>
      <c r="P13" s="3">
        <v>5</v>
      </c>
      <c r="Q13" s="13" t="s">
        <v>146</v>
      </c>
      <c r="S13" s="3">
        <v>1</v>
      </c>
      <c r="T13" s="3">
        <v>2</v>
      </c>
      <c r="U13" s="3">
        <v>3</v>
      </c>
      <c r="V13" s="3">
        <v>4</v>
      </c>
      <c r="W13" s="3">
        <v>5</v>
      </c>
      <c r="X13" s="3" t="s">
        <v>68</v>
      </c>
    </row>
    <row r="14" spans="1:25">
      <c r="A14" s="3" t="s">
        <v>137</v>
      </c>
      <c r="C14" s="3" t="s">
        <v>244</v>
      </c>
      <c r="D14" s="16">
        <v>1866</v>
      </c>
      <c r="E14" s="7">
        <v>7.1977386730281019</v>
      </c>
      <c r="F14" s="7">
        <v>7.2723992238055635</v>
      </c>
      <c r="G14" s="7">
        <v>8.2298095933328632</v>
      </c>
      <c r="H14" s="7">
        <v>13.040369386833717</v>
      </c>
      <c r="I14" s="7">
        <v>64.25968312299976</v>
      </c>
      <c r="J14" s="22">
        <f>SUM(E14:I14)</f>
        <v>100</v>
      </c>
      <c r="L14" s="7">
        <f>E$8*E14/100</f>
        <v>1.0947760521675745</v>
      </c>
      <c r="M14" s="7">
        <f t="shared" ref="M14:P14" si="0">F$8*F14/100</f>
        <v>1.1228584401555792</v>
      </c>
      <c r="N14" s="7">
        <f t="shared" si="0"/>
        <v>1.202786672065598</v>
      </c>
      <c r="O14" s="7">
        <f t="shared" si="0"/>
        <v>1.7532776640597934</v>
      </c>
      <c r="P14" s="7">
        <f t="shared" si="0"/>
        <v>7.6983100381353715</v>
      </c>
      <c r="Q14" s="7">
        <f>SUM(L14:P14)</f>
        <v>12.872008866583917</v>
      </c>
      <c r="R14" s="16">
        <v>1866</v>
      </c>
      <c r="S14" s="7">
        <f>100*L14/$Q14</f>
        <v>8.5050908798675753</v>
      </c>
      <c r="T14" s="7">
        <f t="shared" ref="T14" si="1">100*M14/$Q14</f>
        <v>8.7232571993525436</v>
      </c>
      <c r="U14" s="7">
        <f t="shared" ref="U14" si="2">100*N14/$Q14</f>
        <v>9.3442032594311275</v>
      </c>
      <c r="V14" s="7">
        <f t="shared" ref="V14" si="3">100*O14/$Q14</f>
        <v>13.620855005867417</v>
      </c>
      <c r="W14" s="7">
        <f t="shared" ref="W14" si="4">100*P14/$Q14</f>
        <v>59.806593655481329</v>
      </c>
      <c r="X14" s="71">
        <f>SUM(S14:W14)</f>
        <v>100</v>
      </c>
      <c r="Y14" s="3" t="s">
        <v>69</v>
      </c>
    </row>
    <row r="15" spans="1:25">
      <c r="A15" s="3" t="s">
        <v>137</v>
      </c>
      <c r="C15" s="3" t="s">
        <v>240</v>
      </c>
      <c r="D15" s="16">
        <v>1902</v>
      </c>
      <c r="E15" s="7">
        <v>6.2076360884347386</v>
      </c>
      <c r="F15" s="7">
        <v>8.9125727318188162</v>
      </c>
      <c r="G15" s="7">
        <v>13.882473393566652</v>
      </c>
      <c r="H15" s="7">
        <v>15.202196572491584</v>
      </c>
      <c r="I15" s="7">
        <v>55.795121213688212</v>
      </c>
      <c r="J15" s="22">
        <f t="shared" ref="J15:J17" si="5">SUM(E15:I15)</f>
        <v>100</v>
      </c>
      <c r="L15" s="7">
        <f t="shared" ref="L15:L17" si="6">E$8*E15/100</f>
        <v>0.94418144905092372</v>
      </c>
      <c r="M15" s="7">
        <f t="shared" ref="M15:M17" si="7">F$8*F15/100</f>
        <v>1.3761012297928252</v>
      </c>
      <c r="N15" s="7">
        <f t="shared" ref="N15:N17" si="8">G$8*G15/100</f>
        <v>2.0289234864697661</v>
      </c>
      <c r="O15" s="7">
        <f t="shared" ref="O15:O17" si="9">H$8*H15/100</f>
        <v>2.0439353291714935</v>
      </c>
      <c r="P15" s="7">
        <f t="shared" ref="P15:P17" si="10">I$8*I15/100</f>
        <v>6.684255521399848</v>
      </c>
      <c r="Q15" s="7">
        <f t="shared" ref="Q15:Q17" si="11">SUM(L15:P15)</f>
        <v>13.077397015884856</v>
      </c>
      <c r="R15" s="16">
        <v>1902</v>
      </c>
      <c r="S15" s="7">
        <f t="shared" ref="S15:S17" si="12">100*L15/$Q15</f>
        <v>7.2199494127466286</v>
      </c>
      <c r="T15" s="7">
        <f t="shared" ref="T15:T17" si="13">100*M15/$Q15</f>
        <v>10.522745681891452</v>
      </c>
      <c r="U15" s="7">
        <f t="shared" ref="U15:U17" si="14">100*N15/$Q15</f>
        <v>15.514734958381036</v>
      </c>
      <c r="V15" s="7">
        <f t="shared" ref="V15:V17" si="15">100*O15/$Q15</f>
        <v>15.629527242223858</v>
      </c>
      <c r="W15" s="7">
        <f t="shared" ref="W15:W17" si="16">100*P15/$Q15</f>
        <v>51.113042704757035</v>
      </c>
      <c r="X15" s="71">
        <f t="shared" ref="X15:X17" si="17">SUM(S15:W15)</f>
        <v>100</v>
      </c>
      <c r="Y15" s="3" t="s">
        <v>70</v>
      </c>
    </row>
    <row r="16" spans="1:25">
      <c r="A16" s="3" t="s">
        <v>137</v>
      </c>
      <c r="C16" s="3" t="s">
        <v>242</v>
      </c>
      <c r="D16" s="16">
        <v>1933</v>
      </c>
      <c r="E16" s="7">
        <v>3.3743260770203003</v>
      </c>
      <c r="F16" s="7">
        <v>5.8366421040422365</v>
      </c>
      <c r="G16" s="7">
        <v>9.0215057507380294</v>
      </c>
      <c r="H16" s="7">
        <v>14.118419008507473</v>
      </c>
      <c r="I16" s="7">
        <v>67.649107059691957</v>
      </c>
      <c r="J16" s="22">
        <f t="shared" si="5"/>
        <v>100</v>
      </c>
      <c r="L16" s="7">
        <f t="shared" si="6"/>
        <v>0.51323499631478764</v>
      </c>
      <c r="M16" s="7">
        <f t="shared" si="7"/>
        <v>0.90117754086412138</v>
      </c>
      <c r="N16" s="7">
        <f t="shared" si="8"/>
        <v>1.3184930654703628</v>
      </c>
      <c r="O16" s="7">
        <f t="shared" si="9"/>
        <v>1.8982214356938298</v>
      </c>
      <c r="P16" s="7">
        <f t="shared" si="10"/>
        <v>8.1043630257510966</v>
      </c>
      <c r="Q16" s="7">
        <f t="shared" si="11"/>
        <v>12.735490064094197</v>
      </c>
      <c r="R16" s="16">
        <v>1933</v>
      </c>
      <c r="S16" s="7">
        <f t="shared" si="12"/>
        <v>4.029958750953579</v>
      </c>
      <c r="T16" s="7">
        <f t="shared" si="13"/>
        <v>7.0761120014129348</v>
      </c>
      <c r="U16" s="7">
        <f t="shared" si="14"/>
        <v>10.352904040871236</v>
      </c>
      <c r="V16" s="7">
        <f t="shared" si="15"/>
        <v>14.904973629916137</v>
      </c>
      <c r="W16" s="7">
        <f t="shared" si="16"/>
        <v>63.636051576846121</v>
      </c>
      <c r="X16" s="71">
        <f t="shared" si="17"/>
        <v>100</v>
      </c>
    </row>
    <row r="17" spans="1:25">
      <c r="A17" s="3" t="s">
        <v>137</v>
      </c>
      <c r="C17" s="3" t="s">
        <v>243</v>
      </c>
      <c r="D17" s="16">
        <v>1968</v>
      </c>
      <c r="E17" s="7">
        <v>3.3474459744839229</v>
      </c>
      <c r="F17" s="7">
        <v>7.0392679583226609</v>
      </c>
      <c r="G17" s="7">
        <v>13.141738536770543</v>
      </c>
      <c r="H17" s="7">
        <v>22.512961823139666</v>
      </c>
      <c r="I17" s="7">
        <v>53.958585707283227</v>
      </c>
      <c r="J17" s="22">
        <f t="shared" si="5"/>
        <v>100.00000000000003</v>
      </c>
      <c r="L17" s="7">
        <f t="shared" si="6"/>
        <v>0.50914653271900467</v>
      </c>
      <c r="M17" s="7">
        <f t="shared" si="7"/>
        <v>1.086862972765019</v>
      </c>
      <c r="N17" s="7">
        <f t="shared" si="8"/>
        <v>1.9206650871490145</v>
      </c>
      <c r="O17" s="7">
        <f t="shared" si="9"/>
        <v>3.0268677171211285</v>
      </c>
      <c r="P17" s="7">
        <f t="shared" si="10"/>
        <v>6.4642385677325311</v>
      </c>
      <c r="Q17" s="7">
        <f t="shared" si="11"/>
        <v>13.007780877486697</v>
      </c>
      <c r="R17" s="16">
        <v>1968</v>
      </c>
      <c r="S17" s="7">
        <f t="shared" si="12"/>
        <v>3.9141690463145289</v>
      </c>
      <c r="T17" s="7">
        <f t="shared" si="13"/>
        <v>8.3554834064441721</v>
      </c>
      <c r="U17" s="7">
        <f t="shared" si="14"/>
        <v>14.765509238191569</v>
      </c>
      <c r="V17" s="7">
        <f t="shared" si="15"/>
        <v>23.269670250672039</v>
      </c>
      <c r="W17" s="7">
        <f t="shared" si="16"/>
        <v>49.695168058377696</v>
      </c>
      <c r="X17" s="71">
        <f t="shared" si="17"/>
        <v>100</v>
      </c>
      <c r="Y17" s="3" t="s">
        <v>137</v>
      </c>
    </row>
    <row r="18" spans="1:25">
      <c r="A18" s="3" t="s">
        <v>143</v>
      </c>
    </row>
    <row r="19" spans="1:25">
      <c r="A19" s="3" t="s">
        <v>119</v>
      </c>
      <c r="B19" s="3" t="s">
        <v>120</v>
      </c>
      <c r="D19" s="3" t="s">
        <v>121</v>
      </c>
      <c r="E19" s="3" t="s">
        <v>122</v>
      </c>
      <c r="F19" s="3" t="s">
        <v>123</v>
      </c>
      <c r="G19" s="3" t="s">
        <v>124</v>
      </c>
      <c r="H19" s="3" t="s">
        <v>125</v>
      </c>
      <c r="I19" s="3" t="s">
        <v>126</v>
      </c>
    </row>
    <row r="20" spans="1:25">
      <c r="D20" s="3" t="s">
        <v>127</v>
      </c>
      <c r="E20" s="3" t="s">
        <v>128</v>
      </c>
      <c r="F20" s="3" t="s">
        <v>129</v>
      </c>
      <c r="G20" s="3" t="s">
        <v>130</v>
      </c>
      <c r="H20" s="3" t="s">
        <v>131</v>
      </c>
      <c r="I20" s="3" t="s">
        <v>132</v>
      </c>
      <c r="L20" s="3" t="s">
        <v>148</v>
      </c>
      <c r="S20" s="3" t="s">
        <v>71</v>
      </c>
    </row>
    <row r="21" spans="1:25">
      <c r="D21" s="3" t="s">
        <v>133</v>
      </c>
      <c r="E21" s="3">
        <v>1</v>
      </c>
      <c r="F21" s="3">
        <v>2</v>
      </c>
      <c r="G21" s="3">
        <v>3</v>
      </c>
      <c r="H21" s="3">
        <v>4</v>
      </c>
      <c r="I21" s="3">
        <v>5</v>
      </c>
      <c r="L21" s="3">
        <v>1</v>
      </c>
      <c r="M21" s="3">
        <v>2</v>
      </c>
      <c r="N21" s="3">
        <v>3</v>
      </c>
      <c r="O21" s="3">
        <v>4</v>
      </c>
      <c r="P21" s="3">
        <v>5</v>
      </c>
      <c r="Q21" s="3" t="s">
        <v>147</v>
      </c>
      <c r="S21" s="3">
        <v>1</v>
      </c>
      <c r="T21" s="3">
        <v>2</v>
      </c>
      <c r="U21" s="3">
        <v>3</v>
      </c>
      <c r="V21" s="3">
        <v>4</v>
      </c>
      <c r="W21" s="3">
        <v>5</v>
      </c>
      <c r="X21" s="3" t="s">
        <v>68</v>
      </c>
    </row>
    <row r="24" spans="1:25">
      <c r="B24" s="3" t="s">
        <v>73</v>
      </c>
      <c r="C24" s="107" t="s">
        <v>72</v>
      </c>
      <c r="D24" s="107">
        <v>1968</v>
      </c>
      <c r="E24" s="106">
        <v>4.4000000000000004</v>
      </c>
      <c r="F24" s="106">
        <v>9</v>
      </c>
      <c r="G24" s="106">
        <v>13.8</v>
      </c>
      <c r="H24" s="106">
        <v>21.4</v>
      </c>
      <c r="I24" s="106">
        <v>51.3</v>
      </c>
    </row>
    <row r="26" spans="1:25">
      <c r="D26" s="16">
        <v>1987</v>
      </c>
      <c r="E26" s="7">
        <v>3.35</v>
      </c>
      <c r="F26" s="7">
        <v>6.7</v>
      </c>
      <c r="G26" s="7">
        <v>10.62</v>
      </c>
      <c r="H26" s="7">
        <v>17.93</v>
      </c>
      <c r="I26" s="7">
        <v>61.4</v>
      </c>
      <c r="L26" s="7">
        <f t="shared" ref="L26" si="18">E$8*E26/100</f>
        <v>0.50953500000000007</v>
      </c>
      <c r="M26" s="7">
        <f t="shared" ref="M26" si="19">F$8*F26/100</f>
        <v>1.0344800000000001</v>
      </c>
      <c r="N26" s="7">
        <f t="shared" ref="N26" si="20">G$8*G26/100</f>
        <v>1.5521129999999996</v>
      </c>
      <c r="O26" s="7">
        <f t="shared" ref="O26" si="21">H$8*H26/100</f>
        <v>2.4106885</v>
      </c>
      <c r="P26" s="7">
        <f t="shared" ref="P26" si="22">I$8*I26/100</f>
        <v>7.3557199999999998</v>
      </c>
      <c r="Q26" s="7">
        <f t="shared" ref="Q26" si="23">SUM(L26:P26)</f>
        <v>12.862536499999999</v>
      </c>
      <c r="R26" s="16">
        <v>1987</v>
      </c>
      <c r="S26" s="7">
        <f>100*L26/$Q26</f>
        <v>3.9613881756526022</v>
      </c>
      <c r="T26" s="7">
        <f t="shared" ref="T26:W26" si="24">100*M26/$Q26</f>
        <v>8.0425816478732646</v>
      </c>
      <c r="U26" s="7">
        <f t="shared" si="24"/>
        <v>12.066927856725613</v>
      </c>
      <c r="V26" s="7">
        <f t="shared" si="24"/>
        <v>18.741937097710082</v>
      </c>
      <c r="W26" s="7">
        <f t="shared" si="24"/>
        <v>57.187165222038438</v>
      </c>
      <c r="X26" s="71">
        <f>SUM(S26:W26)</f>
        <v>100</v>
      </c>
      <c r="Y26" s="3" t="s">
        <v>69</v>
      </c>
    </row>
    <row r="27" spans="1:25">
      <c r="D27" s="16">
        <v>1988</v>
      </c>
      <c r="E27" s="7" t="s">
        <v>134</v>
      </c>
      <c r="F27" s="7" t="s">
        <v>134</v>
      </c>
      <c r="G27" s="7" t="s">
        <v>134</v>
      </c>
      <c r="H27" s="7" t="s">
        <v>134</v>
      </c>
      <c r="I27" s="7" t="s">
        <v>134</v>
      </c>
      <c r="R27" s="16">
        <v>1988</v>
      </c>
      <c r="Y27" s="3" t="s">
        <v>70</v>
      </c>
    </row>
    <row r="28" spans="1:25">
      <c r="D28" s="16">
        <v>1989</v>
      </c>
      <c r="E28" s="7" t="s">
        <v>134</v>
      </c>
      <c r="F28" s="7" t="s">
        <v>134</v>
      </c>
      <c r="G28" s="7" t="s">
        <v>134</v>
      </c>
      <c r="H28" s="7" t="s">
        <v>134</v>
      </c>
      <c r="I28" s="7" t="s">
        <v>134</v>
      </c>
      <c r="R28" s="16">
        <v>1989</v>
      </c>
    </row>
    <row r="29" spans="1:25">
      <c r="D29" s="16">
        <v>1990</v>
      </c>
      <c r="E29" s="7">
        <v>3.6</v>
      </c>
      <c r="F29" s="7">
        <v>7.06</v>
      </c>
      <c r="G29" s="7">
        <v>10.97</v>
      </c>
      <c r="H29" s="7">
        <v>17.87</v>
      </c>
      <c r="I29" s="7">
        <v>60.5</v>
      </c>
      <c r="L29" s="7">
        <f t="shared" ref="L29" si="25">E$8*E29/100</f>
        <v>0.54756000000000005</v>
      </c>
      <c r="M29" s="7">
        <f t="shared" ref="M29" si="26">F$8*F29/100</f>
        <v>1.0900639999999999</v>
      </c>
      <c r="N29" s="7">
        <f t="shared" ref="N29" si="27">G$8*G29/100</f>
        <v>1.6032655</v>
      </c>
      <c r="O29" s="7">
        <f t="shared" ref="O29" si="28">H$8*H29/100</f>
        <v>2.4026215000000004</v>
      </c>
      <c r="P29" s="7">
        <f t="shared" ref="P29" si="29">I$8*I29/100</f>
        <v>7.2479000000000005</v>
      </c>
      <c r="Q29" s="7">
        <f t="shared" ref="Q29" si="30">SUM(L29:P29)</f>
        <v>12.891411000000002</v>
      </c>
      <c r="R29" s="16">
        <v>1990</v>
      </c>
      <c r="S29" s="7">
        <f>100*L29/$Q29</f>
        <v>4.2474791937050185</v>
      </c>
      <c r="T29" s="7">
        <f t="shared" ref="T29" si="31">100*M29/$Q29</f>
        <v>8.4557384757960143</v>
      </c>
      <c r="U29" s="7">
        <f t="shared" ref="U29" si="32">100*N29/$Q29</f>
        <v>12.43669525391751</v>
      </c>
      <c r="V29" s="7">
        <f t="shared" ref="V29" si="33">100*O29/$Q29</f>
        <v>18.637381897140664</v>
      </c>
      <c r="W29" s="7">
        <f t="shared" ref="W29" si="34">100*P29/$Q29</f>
        <v>56.222705179440794</v>
      </c>
      <c r="X29" s="71">
        <f>SUM(S29:W29)</f>
        <v>100</v>
      </c>
    </row>
    <row r="30" spans="1:25">
      <c r="D30" s="16">
        <v>1991</v>
      </c>
      <c r="E30" s="7" t="s">
        <v>134</v>
      </c>
      <c r="F30" s="7" t="s">
        <v>134</v>
      </c>
      <c r="G30" s="7" t="s">
        <v>134</v>
      </c>
      <c r="H30" s="7" t="s">
        <v>134</v>
      </c>
      <c r="I30" s="7" t="s">
        <v>134</v>
      </c>
      <c r="R30" s="16">
        <v>1991</v>
      </c>
    </row>
    <row r="31" spans="1:25">
      <c r="D31" s="16">
        <v>1992</v>
      </c>
      <c r="E31" s="7">
        <v>3.83</v>
      </c>
      <c r="F31" s="7">
        <v>7.18</v>
      </c>
      <c r="G31" s="7">
        <v>11</v>
      </c>
      <c r="H31" s="7">
        <v>17.93</v>
      </c>
      <c r="I31" s="7">
        <v>60.06</v>
      </c>
      <c r="L31" s="7">
        <f t="shared" ref="L31" si="35">E$8*E31/100</f>
        <v>0.58254300000000003</v>
      </c>
      <c r="M31" s="7">
        <f t="shared" ref="M31" si="36">F$8*F31/100</f>
        <v>1.108592</v>
      </c>
      <c r="N31" s="7">
        <f t="shared" ref="N31" si="37">G$8*G31/100</f>
        <v>1.6076499999999998</v>
      </c>
      <c r="O31" s="7">
        <f t="shared" ref="O31" si="38">H$8*H31/100</f>
        <v>2.4106885</v>
      </c>
      <c r="P31" s="7">
        <f t="shared" ref="P31" si="39">I$8*I31/100</f>
        <v>7.1951880000000008</v>
      </c>
      <c r="Q31" s="7">
        <f t="shared" ref="Q31" si="40">SUM(L31:P31)</f>
        <v>12.9046615</v>
      </c>
      <c r="R31" s="16">
        <v>1992</v>
      </c>
      <c r="S31" s="7">
        <f>100*L31/$Q31</f>
        <v>4.5142059712298535</v>
      </c>
      <c r="T31" s="7">
        <f t="shared" ref="T31" si="41">100*M31/$Q31</f>
        <v>8.5906321525752531</v>
      </c>
      <c r="U31" s="7">
        <f t="shared" ref="U31" si="42">100*N31/$Q31</f>
        <v>12.457901356033243</v>
      </c>
      <c r="V31" s="7">
        <f t="shared" ref="V31" si="43">100*O31/$Q31</f>
        <v>18.68075733718393</v>
      </c>
      <c r="W31" s="7">
        <f t="shared" ref="W31" si="44">100*P31/$Q31</f>
        <v>55.756503182977724</v>
      </c>
      <c r="X31" s="71">
        <f>SUM(S31:W31)</f>
        <v>100</v>
      </c>
    </row>
    <row r="32" spans="1:25">
      <c r="D32" s="16">
        <v>1993</v>
      </c>
      <c r="E32" s="7" t="s">
        <v>134</v>
      </c>
      <c r="F32" s="7" t="s">
        <v>134</v>
      </c>
      <c r="G32" s="7" t="s">
        <v>134</v>
      </c>
      <c r="H32" s="7" t="s">
        <v>134</v>
      </c>
      <c r="I32" s="7" t="s">
        <v>134</v>
      </c>
      <c r="R32" s="16">
        <v>1993</v>
      </c>
    </row>
    <row r="33" spans="2:24">
      <c r="D33" s="16">
        <v>1994</v>
      </c>
      <c r="E33" s="7">
        <v>3.63</v>
      </c>
      <c r="F33" s="7">
        <v>7.06</v>
      </c>
      <c r="G33" s="7">
        <v>11.05</v>
      </c>
      <c r="H33" s="7">
        <v>18.11</v>
      </c>
      <c r="I33" s="7">
        <v>60.15</v>
      </c>
      <c r="L33" s="7">
        <f t="shared" ref="L33" si="45">E$8*E33/100</f>
        <v>0.55212300000000003</v>
      </c>
      <c r="M33" s="7">
        <f t="shared" ref="M33" si="46">F$8*F33/100</f>
        <v>1.0900639999999999</v>
      </c>
      <c r="N33" s="7">
        <f t="shared" ref="N33" si="47">G$8*G33/100</f>
        <v>1.6149574999999998</v>
      </c>
      <c r="O33" s="7">
        <f t="shared" ref="O33" si="48">H$8*H33/100</f>
        <v>2.4348894999999997</v>
      </c>
      <c r="P33" s="7">
        <f t="shared" ref="P33" si="49">I$8*I33/100</f>
        <v>7.2059699999999998</v>
      </c>
      <c r="Q33" s="7">
        <f t="shared" ref="Q33" si="50">SUM(L33:P33)</f>
        <v>12.898004</v>
      </c>
      <c r="R33" s="16">
        <v>1994</v>
      </c>
      <c r="S33" s="7">
        <f>100*L33/$Q33</f>
        <v>4.2806856006557297</v>
      </c>
      <c r="T33" s="7">
        <f t="shared" ref="T33" si="51">100*M33/$Q33</f>
        <v>8.4514162036234435</v>
      </c>
      <c r="U33" s="7">
        <f t="shared" ref="U33" si="52">100*N33/$Q33</f>
        <v>12.520987743529927</v>
      </c>
      <c r="V33" s="7">
        <f t="shared" ref="V33" si="53">100*O33/$Q33</f>
        <v>18.878033376327064</v>
      </c>
      <c r="W33" s="7">
        <f t="shared" ref="W33" si="54">100*P33/$Q33</f>
        <v>55.868877075863828</v>
      </c>
      <c r="X33" s="71">
        <f>SUM(S33:W33)</f>
        <v>100</v>
      </c>
    </row>
    <row r="34" spans="2:24">
      <c r="D34" s="16">
        <v>1995</v>
      </c>
      <c r="E34" s="7" t="s">
        <v>134</v>
      </c>
      <c r="F34" s="7" t="s">
        <v>134</v>
      </c>
      <c r="G34" s="7" t="s">
        <v>134</v>
      </c>
      <c r="H34" s="7" t="s">
        <v>134</v>
      </c>
      <c r="I34" s="7" t="s">
        <v>134</v>
      </c>
      <c r="R34" s="16">
        <v>1995</v>
      </c>
    </row>
    <row r="35" spans="2:24">
      <c r="D35" s="16">
        <v>1996</v>
      </c>
      <c r="E35" s="7">
        <v>3.66</v>
      </c>
      <c r="F35" s="7">
        <v>7.05</v>
      </c>
      <c r="G35" s="7">
        <v>10.96</v>
      </c>
      <c r="H35" s="7">
        <v>18.239999999999998</v>
      </c>
      <c r="I35" s="7">
        <v>60.09</v>
      </c>
      <c r="L35" s="7">
        <f t="shared" ref="L35" si="55">E$8*E35/100</f>
        <v>0.55668600000000001</v>
      </c>
      <c r="M35" s="7">
        <f t="shared" ref="M35" si="56">F$8*F35/100</f>
        <v>1.0885199999999999</v>
      </c>
      <c r="N35" s="7">
        <f t="shared" ref="N35" si="57">G$8*G35/100</f>
        <v>1.601804</v>
      </c>
      <c r="O35" s="7">
        <f t="shared" ref="O35" si="58">H$8*H35/100</f>
        <v>2.4523679999999999</v>
      </c>
      <c r="P35" s="7">
        <f t="shared" ref="P35" si="59">I$8*I35/100</f>
        <v>7.1987820000000013</v>
      </c>
      <c r="Q35" s="7">
        <f t="shared" ref="Q35" si="60">SUM(L35:P35)</f>
        <v>12.898160000000001</v>
      </c>
      <c r="R35" s="16">
        <v>1996</v>
      </c>
      <c r="S35" s="7">
        <f>100*L35/$Q35</f>
        <v>4.3160109659052139</v>
      </c>
      <c r="T35" s="7">
        <f t="shared" ref="T35" si="61">100*M35/$Q35</f>
        <v>8.4393432861741502</v>
      </c>
      <c r="U35" s="7">
        <f t="shared" ref="U35" si="62">100*N35/$Q35</f>
        <v>12.418856643118087</v>
      </c>
      <c r="V35" s="7">
        <f t="shared" ref="V35" si="63">100*O35/$Q35</f>
        <v>19.013316628108193</v>
      </c>
      <c r="W35" s="7">
        <f t="shared" ref="W35" si="64">100*P35/$Q35</f>
        <v>55.812472476694353</v>
      </c>
      <c r="X35" s="71">
        <f>SUM(S35:W35)</f>
        <v>100</v>
      </c>
    </row>
    <row r="36" spans="2:24">
      <c r="D36" s="16">
        <v>1997</v>
      </c>
      <c r="E36" s="7" t="s">
        <v>134</v>
      </c>
      <c r="F36" s="7" t="s">
        <v>134</v>
      </c>
      <c r="G36" s="7" t="s">
        <v>134</v>
      </c>
      <c r="H36" s="7" t="s">
        <v>134</v>
      </c>
      <c r="I36" s="7" t="s">
        <v>134</v>
      </c>
      <c r="R36" s="16">
        <v>1997</v>
      </c>
    </row>
    <row r="37" spans="2:24">
      <c r="D37" s="16">
        <v>1998</v>
      </c>
      <c r="E37" s="7">
        <v>3.51</v>
      </c>
      <c r="F37" s="7">
        <v>6.93</v>
      </c>
      <c r="G37" s="7">
        <v>10.86</v>
      </c>
      <c r="H37" s="7">
        <v>18.010000000000002</v>
      </c>
      <c r="I37" s="7">
        <v>60.69</v>
      </c>
      <c r="L37" s="7">
        <f t="shared" ref="L37" si="65">E$8*E37/100</f>
        <v>0.53387099999999998</v>
      </c>
      <c r="M37" s="7">
        <f t="shared" ref="M37" si="66">F$8*F37/100</f>
        <v>1.0699920000000001</v>
      </c>
      <c r="N37" s="7">
        <f t="shared" ref="N37" si="67">G$8*G37/100</f>
        <v>1.5871889999999995</v>
      </c>
      <c r="O37" s="7">
        <f t="shared" ref="O37" si="68">H$8*H37/100</f>
        <v>2.4214445000000002</v>
      </c>
      <c r="P37" s="7">
        <f t="shared" ref="P37" si="69">I$8*I37/100</f>
        <v>7.2706619999999997</v>
      </c>
      <c r="Q37" s="7">
        <f t="shared" ref="Q37" si="70">SUM(L37:P37)</f>
        <v>12.8831585</v>
      </c>
      <c r="R37" s="16">
        <v>1998</v>
      </c>
      <c r="S37" s="7">
        <f>100*L37/$Q37</f>
        <v>4.1439449805728925</v>
      </c>
      <c r="T37" s="7">
        <f t="shared" ref="T37" si="71">100*M37/$Q37</f>
        <v>8.3053546224708796</v>
      </c>
      <c r="U37" s="7">
        <f t="shared" ref="U37" si="72">100*N37/$Q37</f>
        <v>12.319874819517276</v>
      </c>
      <c r="V37" s="7">
        <f t="shared" ref="V37" si="73">100*O37/$Q37</f>
        <v>18.795425826671313</v>
      </c>
      <c r="W37" s="7">
        <f t="shared" ref="W37" si="74">100*P37/$Q37</f>
        <v>56.435399750767637</v>
      </c>
      <c r="X37" s="71">
        <f>SUM(S37:W37)</f>
        <v>100</v>
      </c>
    </row>
    <row r="38" spans="2:24">
      <c r="D38" s="16">
        <v>1999</v>
      </c>
      <c r="E38" s="7" t="s">
        <v>134</v>
      </c>
      <c r="F38" s="7" t="s">
        <v>134</v>
      </c>
      <c r="G38" s="7" t="s">
        <v>134</v>
      </c>
      <c r="H38" s="7" t="s">
        <v>134</v>
      </c>
      <c r="I38" s="7" t="s">
        <v>134</v>
      </c>
      <c r="R38" s="16">
        <v>1999</v>
      </c>
    </row>
    <row r="39" spans="2:24">
      <c r="B39" s="13" t="s">
        <v>135</v>
      </c>
      <c r="C39" s="3" t="s">
        <v>136</v>
      </c>
      <c r="D39" s="16">
        <v>2000</v>
      </c>
      <c r="E39" s="7">
        <v>3.67</v>
      </c>
      <c r="F39" s="7">
        <v>7.09</v>
      </c>
      <c r="G39" s="7">
        <v>10.92</v>
      </c>
      <c r="H39" s="7">
        <v>17.760000000000002</v>
      </c>
      <c r="I39" s="7">
        <v>60.56</v>
      </c>
      <c r="L39" s="7">
        <f t="shared" ref="L39" si="75">E$8*E39/100</f>
        <v>0.55820700000000001</v>
      </c>
      <c r="M39" s="7">
        <f t="shared" ref="M39" si="76">F$8*F39/100</f>
        <v>1.0946959999999999</v>
      </c>
      <c r="N39" s="7">
        <f t="shared" ref="N39" si="77">G$8*G39/100</f>
        <v>1.5959579999999998</v>
      </c>
      <c r="O39" s="7">
        <f t="shared" ref="O39" si="78">H$8*H39/100</f>
        <v>2.3878320000000004</v>
      </c>
      <c r="P39" s="7">
        <f t="shared" ref="P39" si="79">I$8*I39/100</f>
        <v>7.2550880000000006</v>
      </c>
      <c r="Q39" s="7">
        <f t="shared" ref="Q39" si="80">SUM(L39:P39)</f>
        <v>12.891781000000002</v>
      </c>
      <c r="R39" s="16">
        <v>2000</v>
      </c>
      <c r="S39" s="7">
        <f>100*L39/$Q39</f>
        <v>4.3299447919569838</v>
      </c>
      <c r="T39" s="7">
        <f t="shared" ref="T39" si="81">100*M39/$Q39</f>
        <v>8.4914256610471401</v>
      </c>
      <c r="U39" s="7">
        <f t="shared" ref="U39" si="82">100*N39/$Q39</f>
        <v>12.379654913467732</v>
      </c>
      <c r="V39" s="7">
        <f t="shared" ref="V39" si="83">100*O39/$Q39</f>
        <v>18.522126616950754</v>
      </c>
      <c r="W39" s="7">
        <f t="shared" ref="W39" si="84">100*P39/$Q39</f>
        <v>56.276848016577382</v>
      </c>
      <c r="X39" s="71">
        <f>SUM(S39:W39)</f>
        <v>100</v>
      </c>
    </row>
    <row r="40" spans="2:24">
      <c r="D40" s="16">
        <v>2001</v>
      </c>
      <c r="E40" s="7" t="s">
        <v>134</v>
      </c>
      <c r="F40" s="7" t="s">
        <v>134</v>
      </c>
      <c r="G40" s="7" t="s">
        <v>134</v>
      </c>
      <c r="H40" s="7" t="s">
        <v>134</v>
      </c>
      <c r="I40" s="7" t="s">
        <v>134</v>
      </c>
      <c r="R40" s="16">
        <v>2001</v>
      </c>
    </row>
    <row r="41" spans="2:24">
      <c r="D41" s="16">
        <v>2002</v>
      </c>
      <c r="E41" s="7" t="s">
        <v>134</v>
      </c>
      <c r="F41" s="7" t="s">
        <v>134</v>
      </c>
      <c r="G41" s="7" t="s">
        <v>134</v>
      </c>
      <c r="H41" s="7" t="s">
        <v>134</v>
      </c>
      <c r="I41" s="7" t="s">
        <v>134</v>
      </c>
      <c r="R41" s="16">
        <v>2002</v>
      </c>
    </row>
    <row r="42" spans="2:24">
      <c r="D42" s="16">
        <v>2003</v>
      </c>
      <c r="E42" s="7">
        <v>3.82</v>
      </c>
      <c r="F42" s="7">
        <v>7.28</v>
      </c>
      <c r="G42" s="7">
        <v>11.14</v>
      </c>
      <c r="H42" s="7">
        <v>17.8</v>
      </c>
      <c r="I42" s="7">
        <v>59.96</v>
      </c>
      <c r="L42" s="7">
        <f t="shared" ref="L42" si="85">E$8*E42/100</f>
        <v>0.58102200000000004</v>
      </c>
      <c r="M42" s="7">
        <f t="shared" ref="M42" si="86">F$8*F42/100</f>
        <v>1.1240320000000001</v>
      </c>
      <c r="N42" s="7">
        <f t="shared" ref="N42" si="87">G$8*G42/100</f>
        <v>1.6281109999999999</v>
      </c>
      <c r="O42" s="7">
        <f t="shared" ref="O42" si="88">H$8*H42/100</f>
        <v>2.3932100000000003</v>
      </c>
      <c r="P42" s="7">
        <f t="shared" ref="P42" si="89">I$8*I42/100</f>
        <v>7.1832080000000005</v>
      </c>
      <c r="Q42" s="7">
        <f t="shared" ref="Q42" si="90">SUM(L42:P42)</f>
        <v>12.909583000000001</v>
      </c>
      <c r="R42" s="16">
        <v>2003</v>
      </c>
      <c r="S42" s="7">
        <f>100*L39/$Q39</f>
        <v>4.3299447919569838</v>
      </c>
      <c r="T42" s="7">
        <f>100*M39/$Q39</f>
        <v>8.4914256610471401</v>
      </c>
      <c r="U42" s="7">
        <f>100*N39/$Q39</f>
        <v>12.379654913467732</v>
      </c>
      <c r="V42" s="7">
        <f>100*O39/$Q39</f>
        <v>18.522126616950754</v>
      </c>
      <c r="W42" s="7">
        <f>100*P39/$Q39</f>
        <v>56.276848016577382</v>
      </c>
      <c r="X42" s="71">
        <f>SUM(S42:W42)</f>
        <v>100</v>
      </c>
    </row>
    <row r="43" spans="2:24">
      <c r="D43" s="16">
        <v>2004</v>
      </c>
      <c r="E43" s="7" t="s">
        <v>134</v>
      </c>
      <c r="F43" s="7" t="s">
        <v>134</v>
      </c>
      <c r="G43" s="7" t="s">
        <v>134</v>
      </c>
      <c r="H43" s="7" t="s">
        <v>134</v>
      </c>
      <c r="I43" s="7" t="s">
        <v>134</v>
      </c>
      <c r="R43" s="16">
        <v>2004</v>
      </c>
    </row>
    <row r="44" spans="2:24">
      <c r="D44" s="16">
        <v>2005</v>
      </c>
      <c r="E44" s="7" t="s">
        <v>134</v>
      </c>
      <c r="F44" s="7" t="s">
        <v>134</v>
      </c>
      <c r="G44" s="7" t="s">
        <v>134</v>
      </c>
      <c r="H44" s="7" t="s">
        <v>134</v>
      </c>
      <c r="I44" s="7" t="s">
        <v>134</v>
      </c>
      <c r="R44" s="16">
        <v>2005</v>
      </c>
    </row>
    <row r="45" spans="2:24">
      <c r="D45" s="16">
        <v>2006</v>
      </c>
      <c r="E45" s="7">
        <v>4.22</v>
      </c>
      <c r="F45" s="7">
        <v>7.85</v>
      </c>
      <c r="G45" s="7">
        <v>11.81</v>
      </c>
      <c r="H45" s="7">
        <v>18.670000000000002</v>
      </c>
      <c r="I45" s="7">
        <v>57.45</v>
      </c>
      <c r="L45" s="7">
        <f t="shared" ref="L45" si="91">E$8*E45/100</f>
        <v>0.64186200000000004</v>
      </c>
      <c r="M45" s="7">
        <f t="shared" ref="M45" si="92">F$8*F45/100</f>
        <v>1.21204</v>
      </c>
      <c r="N45" s="7">
        <f t="shared" ref="N45" si="93">G$8*G45/100</f>
        <v>1.7260314999999999</v>
      </c>
      <c r="O45" s="7">
        <f t="shared" ref="O45" si="94">H$8*H45/100</f>
        <v>2.5101815000000003</v>
      </c>
      <c r="P45" s="7">
        <f t="shared" ref="P45" si="95">I$8*I45/100</f>
        <v>6.8825100000000008</v>
      </c>
      <c r="Q45" s="7">
        <f t="shared" ref="Q45" si="96">SUM(L45:P45)</f>
        <v>12.972625000000001</v>
      </c>
      <c r="R45" s="16">
        <v>2006</v>
      </c>
      <c r="S45" s="7">
        <v>4.3</v>
      </c>
      <c r="T45" s="7">
        <v>8.5</v>
      </c>
      <c r="U45" s="7">
        <v>12.4</v>
      </c>
      <c r="V45" s="7">
        <v>18.5</v>
      </c>
      <c r="W45" s="7">
        <v>56.3</v>
      </c>
      <c r="X45" s="71">
        <v>100</v>
      </c>
    </row>
    <row r="46" spans="2:24">
      <c r="D46" s="16">
        <v>2007</v>
      </c>
      <c r="E46" s="7" t="s">
        <v>134</v>
      </c>
      <c r="F46" s="7" t="s">
        <v>134</v>
      </c>
      <c r="G46" s="7" t="s">
        <v>134</v>
      </c>
      <c r="H46" s="7" t="s">
        <v>134</v>
      </c>
      <c r="I46" s="7" t="s">
        <v>134</v>
      </c>
      <c r="R46" s="16">
        <v>2007</v>
      </c>
    </row>
    <row r="47" spans="2:24">
      <c r="D47" s="16">
        <v>2008</v>
      </c>
      <c r="E47" s="7" t="s">
        <v>134</v>
      </c>
      <c r="F47" s="7" t="s">
        <v>134</v>
      </c>
      <c r="G47" s="7" t="s">
        <v>134</v>
      </c>
      <c r="H47" s="7" t="s">
        <v>134</v>
      </c>
      <c r="I47" s="7" t="s">
        <v>134</v>
      </c>
      <c r="R47" s="16">
        <v>2008</v>
      </c>
    </row>
    <row r="48" spans="2:24">
      <c r="D48" s="16">
        <v>2009</v>
      </c>
      <c r="E48" s="7">
        <v>4.26</v>
      </c>
      <c r="F48" s="7">
        <v>7.94</v>
      </c>
      <c r="G48" s="7">
        <v>11.74</v>
      </c>
      <c r="H48" s="7">
        <v>18.36</v>
      </c>
      <c r="I48" s="7">
        <v>57.7</v>
      </c>
      <c r="L48" s="7">
        <f t="shared" ref="L48" si="97">E$8*E48/100</f>
        <v>0.64794600000000002</v>
      </c>
      <c r="M48" s="7">
        <f t="shared" ref="M48" si="98">F$8*F48/100</f>
        <v>1.2259360000000001</v>
      </c>
      <c r="N48" s="7">
        <f t="shared" ref="N48" si="99">G$8*G48/100</f>
        <v>1.7158009999999999</v>
      </c>
      <c r="O48" s="7">
        <f t="shared" ref="O48" si="100">H$8*H48/100</f>
        <v>2.468502</v>
      </c>
      <c r="P48" s="7">
        <f t="shared" ref="P48" si="101">I$8*I48/100</f>
        <v>6.9124600000000012</v>
      </c>
      <c r="Q48" s="7">
        <f t="shared" ref="Q48" si="102">SUM(L48:P48)</f>
        <v>12.970645000000001</v>
      </c>
      <c r="R48" s="16">
        <v>2009</v>
      </c>
      <c r="S48" s="7">
        <v>4.3</v>
      </c>
      <c r="T48" s="7">
        <v>8.5</v>
      </c>
      <c r="U48" s="7">
        <v>12.4</v>
      </c>
      <c r="V48" s="7">
        <v>18.5</v>
      </c>
      <c r="W48" s="7">
        <v>56.3</v>
      </c>
      <c r="X48" s="71">
        <v>100</v>
      </c>
    </row>
  </sheetData>
  <phoneticPr fontId="2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77"/>
  <sheetViews>
    <sheetView workbookViewId="0">
      <pane ySplit="2540" topLeftCell="A5" activePane="bottomLeft"/>
      <selection activeCell="G8" sqref="G8"/>
      <selection pane="bottomLeft" activeCell="H33" sqref="H33"/>
    </sheetView>
  </sheetViews>
  <sheetFormatPr baseColWidth="10" defaultRowHeight="12"/>
  <cols>
    <col min="4" max="4" width="14.6640625" customWidth="1"/>
    <col min="5" max="5" width="12.1640625" customWidth="1"/>
  </cols>
  <sheetData>
    <row r="1" spans="1:5" ht="18" customHeight="1">
      <c r="B1" s="175" t="s">
        <v>67</v>
      </c>
    </row>
    <row r="2" spans="1:5" ht="18" customHeight="1">
      <c r="B2" s="175" t="s">
        <v>66</v>
      </c>
    </row>
    <row r="3" spans="1:5" ht="18" customHeight="1">
      <c r="B3" s="175"/>
    </row>
    <row r="4" spans="1:5" ht="15" customHeight="1">
      <c r="B4" s="13"/>
      <c r="C4" s="13" t="s">
        <v>3</v>
      </c>
      <c r="D4" s="13" t="s">
        <v>6</v>
      </c>
      <c r="E4" s="3"/>
    </row>
    <row r="5" spans="1:5" ht="15" customHeight="1">
      <c r="B5" s="13" t="s">
        <v>4</v>
      </c>
      <c r="C5" s="13" t="s">
        <v>5</v>
      </c>
      <c r="D5" s="13" t="s">
        <v>7</v>
      </c>
      <c r="E5" s="3"/>
    </row>
    <row r="6" spans="1:5" ht="15">
      <c r="A6" s="16">
        <v>1842</v>
      </c>
      <c r="B6" s="7">
        <f>'Funciones Sociales ••'!CY9</f>
        <v>3.6833748973751732E-2</v>
      </c>
      <c r="C6" s="7">
        <f>'Funciones Sociales ••'!CZ9</f>
        <v>3.6833748973751732E-2</v>
      </c>
      <c r="D6" s="7">
        <f>'Funciones Sociales ••'!DB9</f>
        <v>8.0423153990675011E-2</v>
      </c>
    </row>
    <row r="7" spans="1:5" ht="15">
      <c r="A7" s="16">
        <v>1843</v>
      </c>
      <c r="B7" s="7">
        <f>'Funciones Sociales ••'!CY10</f>
        <v>5.8874061126888894E-2</v>
      </c>
      <c r="C7" s="7">
        <f>'Funciones Sociales ••'!CZ10</f>
        <v>5.8874061126888894E-2</v>
      </c>
      <c r="D7" s="7">
        <f>'Funciones Sociales ••'!DB10</f>
        <v>0.10177078658611877</v>
      </c>
    </row>
    <row r="8" spans="1:5" ht="15">
      <c r="A8" s="16">
        <v>1844</v>
      </c>
      <c r="B8" s="7">
        <f>'Funciones Sociales ••'!CY11</f>
        <v>0.14081158592641146</v>
      </c>
      <c r="C8" s="7">
        <f>'Funciones Sociales ••'!CZ11</f>
        <v>0.14081158592641146</v>
      </c>
      <c r="D8" s="7">
        <f>'Funciones Sociales ••'!DB11</f>
        <v>0.21896796573617819</v>
      </c>
    </row>
    <row r="9" spans="1:5" ht="15">
      <c r="A9" s="16">
        <v>1845</v>
      </c>
      <c r="B9" s="7">
        <f>'Funciones Sociales ••'!CY12</f>
        <v>0.1875852057851678</v>
      </c>
      <c r="C9" s="7">
        <f>'Funciones Sociales ••'!CZ12</f>
        <v>0.1875852057851678</v>
      </c>
      <c r="D9" s="7">
        <f>'Funciones Sociales ••'!DB12</f>
        <v>0.1875852057851678</v>
      </c>
    </row>
    <row r="10" spans="1:5" ht="15">
      <c r="A10" s="16">
        <v>1846</v>
      </c>
      <c r="B10" s="7">
        <f>'Funciones Sociales ••'!CY13</f>
        <v>0.2052813824269997</v>
      </c>
      <c r="C10" s="7">
        <f>'Funciones Sociales ••'!CZ13</f>
        <v>0.2052813824269997</v>
      </c>
      <c r="D10" s="7">
        <f>'Funciones Sociales ••'!DB13</f>
        <v>0.2052813824269997</v>
      </c>
    </row>
    <row r="11" spans="1:5" ht="15">
      <c r="A11" s="16">
        <v>1847</v>
      </c>
      <c r="B11" s="7">
        <f>'Funciones Sociales ••'!CY14</f>
        <v>0.15598114173000055</v>
      </c>
      <c r="C11" s="7">
        <f>'Funciones Sociales ••'!CZ14</f>
        <v>0.15598114173000055</v>
      </c>
      <c r="D11" s="7">
        <f>'Funciones Sociales ••'!DB14</f>
        <v>0.15598114173000052</v>
      </c>
    </row>
    <row r="12" spans="1:5" ht="15">
      <c r="A12" s="16">
        <v>1848</v>
      </c>
      <c r="B12" s="7">
        <f>'Funciones Sociales ••'!CY15</f>
        <v>0.1919756549711952</v>
      </c>
      <c r="C12" s="7">
        <f>'Funciones Sociales ••'!CZ15</f>
        <v>0.1919756549711952</v>
      </c>
      <c r="D12" s="7">
        <f>'Funciones Sociales ••'!DB15</f>
        <v>0.19197565497119518</v>
      </c>
    </row>
    <row r="13" spans="1:5" ht="15">
      <c r="A13" s="16">
        <v>1849</v>
      </c>
      <c r="B13" s="7">
        <f>'Funciones Sociales ••'!CY16</f>
        <v>0.19831195641222324</v>
      </c>
      <c r="C13" s="7">
        <f>'Funciones Sociales ••'!CZ16</f>
        <v>0.19831195641222324</v>
      </c>
      <c r="D13" s="7">
        <f>'Funciones Sociales ••'!DB16</f>
        <v>0.19831195641222324</v>
      </c>
    </row>
    <row r="14" spans="1:5" ht="15">
      <c r="A14" s="16">
        <v>1850</v>
      </c>
      <c r="B14" s="7">
        <f>'Funciones Sociales ••'!CY17</f>
        <v>0.31199021330633336</v>
      </c>
      <c r="C14" s="7">
        <f>'Funciones Sociales ••'!CZ17</f>
        <v>0.31199021330633336</v>
      </c>
      <c r="D14" s="7">
        <f>'Funciones Sociales ••'!DB17</f>
        <v>0.31199021330633336</v>
      </c>
    </row>
    <row r="15" spans="1:5" ht="15">
      <c r="A15" s="16">
        <v>1851</v>
      </c>
      <c r="B15" s="7">
        <f>'Funciones Sociales ••'!CY18</f>
        <v>0.14995473338642584</v>
      </c>
      <c r="C15" s="7">
        <f>'Funciones Sociales ••'!CZ18</f>
        <v>0.14995473338642584</v>
      </c>
      <c r="D15" s="7">
        <f>'Funciones Sociales ••'!DB18</f>
        <v>0.14995473338642581</v>
      </c>
    </row>
    <row r="16" spans="1:5" ht="15">
      <c r="A16" s="16">
        <v>1852</v>
      </c>
      <c r="B16" s="7">
        <f>'Funciones Sociales ••'!CY19</f>
        <v>0.17979968305844654</v>
      </c>
      <c r="C16" s="7">
        <f>'Funciones Sociales ••'!CZ19</f>
        <v>0.17979968305844654</v>
      </c>
      <c r="D16" s="7">
        <f>'Funciones Sociales ••'!DB19</f>
        <v>0.17979968305844651</v>
      </c>
    </row>
    <row r="17" spans="1:4" ht="15">
      <c r="A17" s="16">
        <v>1853</v>
      </c>
      <c r="B17" s="7">
        <f>'Funciones Sociales ••'!CY20</f>
        <v>0.27944297311558974</v>
      </c>
      <c r="C17" s="7">
        <f>'Funciones Sociales ••'!CZ20</f>
        <v>0.27944297311558974</v>
      </c>
      <c r="D17" s="7">
        <f>'Funciones Sociales ••'!DB20</f>
        <v>0.27944297311558974</v>
      </c>
    </row>
    <row r="18" spans="1:4" ht="15">
      <c r="A18" s="16">
        <v>1854</v>
      </c>
      <c r="B18" s="7">
        <f>'Funciones Sociales ••'!CY21</f>
        <v>0.23062986858408127</v>
      </c>
      <c r="C18" s="7">
        <f>'Funciones Sociales ••'!CZ21</f>
        <v>0.23062986858408127</v>
      </c>
      <c r="D18" s="7">
        <f>'Funciones Sociales ••'!DB21</f>
        <v>0.23062986858408127</v>
      </c>
    </row>
    <row r="19" spans="1:4" ht="15">
      <c r="A19" s="16">
        <v>1855</v>
      </c>
      <c r="B19" s="7">
        <f>'Funciones Sociales ••'!CY22</f>
        <v>0.28840714944671764</v>
      </c>
      <c r="C19" s="7">
        <f>'Funciones Sociales ••'!CZ22</f>
        <v>0.28840714944671764</v>
      </c>
      <c r="D19" s="7">
        <f>'Funciones Sociales ••'!DB22</f>
        <v>0.28840714944671764</v>
      </c>
    </row>
    <row r="20" spans="1:4" ht="15">
      <c r="A20" s="16">
        <v>1856</v>
      </c>
      <c r="B20" s="7">
        <f>'Funciones Sociales ••'!CY23</f>
        <v>0.2779885794521762</v>
      </c>
      <c r="C20" s="7">
        <f>'Funciones Sociales ••'!CZ23</f>
        <v>0.2779885794521762</v>
      </c>
      <c r="D20" s="7">
        <f>'Funciones Sociales ••'!DB23</f>
        <v>0.2779885794521762</v>
      </c>
    </row>
    <row r="21" spans="1:4" ht="15">
      <c r="A21" s="16">
        <v>1857</v>
      </c>
      <c r="B21" s="7">
        <f>'Funciones Sociales ••'!CY24</f>
        <v>0.31412784571730668</v>
      </c>
      <c r="C21" s="7">
        <f>'Funciones Sociales ••'!CZ24</f>
        <v>0.31412784571730668</v>
      </c>
      <c r="D21" s="7">
        <f>'Funciones Sociales ••'!DB24</f>
        <v>0.31412784571730656</v>
      </c>
    </row>
    <row r="22" spans="1:4" ht="15">
      <c r="A22" s="16">
        <v>1858</v>
      </c>
      <c r="B22" s="7">
        <f>'Funciones Sociales ••'!CY25</f>
        <v>0.39433664906566601</v>
      </c>
      <c r="C22" s="7">
        <f>'Funciones Sociales ••'!CZ25</f>
        <v>0.39433664906566601</v>
      </c>
      <c r="D22" s="7">
        <f>'Funciones Sociales ••'!DB25</f>
        <v>0.39433664906566596</v>
      </c>
    </row>
    <row r="23" spans="1:4" ht="15">
      <c r="A23" s="16">
        <v>1859</v>
      </c>
      <c r="B23" s="7">
        <f>'Funciones Sociales ••'!CY26</f>
        <v>0.38350296236574516</v>
      </c>
      <c r="C23" s="7">
        <f>'Funciones Sociales ••'!CZ26</f>
        <v>0.38350296236574516</v>
      </c>
      <c r="D23" s="7">
        <f>'Funciones Sociales ••'!DB26</f>
        <v>0.38350296236574516</v>
      </c>
    </row>
    <row r="24" spans="1:4" ht="15">
      <c r="A24" s="16">
        <v>1860</v>
      </c>
      <c r="B24" s="7">
        <f>'Funciones Sociales ••'!CY27</f>
        <v>0.32586188302100982</v>
      </c>
      <c r="C24" s="7">
        <f>'Funciones Sociales ••'!CZ27</f>
        <v>0.32586188302100982</v>
      </c>
      <c r="D24" s="7">
        <f>'Funciones Sociales ••'!DB27</f>
        <v>0.32586188302100982</v>
      </c>
    </row>
    <row r="25" spans="1:4" ht="15">
      <c r="A25" s="16">
        <v>1861</v>
      </c>
      <c r="B25" s="7">
        <f>'Funciones Sociales ••'!CY28</f>
        <v>0.33495903744154204</v>
      </c>
      <c r="C25" s="7">
        <f>'Funciones Sociales ••'!CZ28</f>
        <v>0.33495903744154204</v>
      </c>
      <c r="D25" s="7">
        <f>'Funciones Sociales ••'!DB28</f>
        <v>0.33495903744154198</v>
      </c>
    </row>
    <row r="26" spans="1:4" ht="15">
      <c r="A26" s="16">
        <v>1862</v>
      </c>
      <c r="B26" s="7">
        <f>'Funciones Sociales ••'!CY29</f>
        <v>0.32156400606533764</v>
      </c>
      <c r="C26" s="7">
        <f>'Funciones Sociales ••'!CZ29</f>
        <v>0.32156400606533764</v>
      </c>
      <c r="D26" s="7">
        <f>'Funciones Sociales ••'!DB29</f>
        <v>0.32156400606533758</v>
      </c>
    </row>
    <row r="27" spans="1:4" ht="15">
      <c r="A27" s="16">
        <v>1863</v>
      </c>
      <c r="B27" s="7">
        <f>'Funciones Sociales ••'!CY30</f>
        <v>0.32658513754305496</v>
      </c>
      <c r="C27" s="7">
        <f>'Funciones Sociales ••'!CZ30</f>
        <v>0.32658513754305496</v>
      </c>
      <c r="D27" s="7">
        <f>'Funciones Sociales ••'!DB30</f>
        <v>0.3265851375430549</v>
      </c>
    </row>
    <row r="28" spans="1:4" ht="15">
      <c r="A28" s="16">
        <v>1864</v>
      </c>
      <c r="B28" s="7">
        <f>'Funciones Sociales ••'!CY31</f>
        <v>0.34425885472193707</v>
      </c>
      <c r="C28" s="7">
        <f>'Funciones Sociales ••'!CZ31</f>
        <v>0.34425885472193707</v>
      </c>
      <c r="D28" s="7">
        <f>'Funciones Sociales ••'!DB31</f>
        <v>0.34425885472193701</v>
      </c>
    </row>
    <row r="29" spans="1:4" ht="15">
      <c r="A29" s="16">
        <v>1865</v>
      </c>
      <c r="B29" s="7">
        <f>'Funciones Sociales ••'!CY32</f>
        <v>0.33907842989305448</v>
      </c>
      <c r="C29" s="7">
        <f>'Funciones Sociales ••'!CZ32</f>
        <v>0.33907842989305448</v>
      </c>
      <c r="D29" s="7">
        <f>'Funciones Sociales ••'!DB32</f>
        <v>0.33907842989305442</v>
      </c>
    </row>
    <row r="30" spans="1:4" ht="15">
      <c r="A30" s="16">
        <v>1866</v>
      </c>
      <c r="B30" s="7">
        <f>'Funciones Sociales ••'!CY33</f>
        <v>0.31971369825697088</v>
      </c>
      <c r="C30" s="7">
        <f>'Funciones Sociales ••'!CZ33</f>
        <v>0.31971369825697088</v>
      </c>
      <c r="D30" s="7">
        <f>'Funciones Sociales ••'!DB33</f>
        <v>0.31971369825697088</v>
      </c>
    </row>
    <row r="31" spans="1:4" ht="15">
      <c r="A31" s="16">
        <v>1867</v>
      </c>
      <c r="B31" s="7">
        <f>'Funciones Sociales ••'!CY34</f>
        <v>0.34993514356432881</v>
      </c>
      <c r="C31" s="7">
        <f>'Funciones Sociales ••'!CZ34</f>
        <v>0.34993514356432881</v>
      </c>
      <c r="D31" s="7">
        <f>'Funciones Sociales ••'!DB34</f>
        <v>0.34993514356432875</v>
      </c>
    </row>
    <row r="32" spans="1:4" ht="15">
      <c r="A32" s="16">
        <v>1868</v>
      </c>
      <c r="B32" s="7">
        <f>'Funciones Sociales ••'!CY35</f>
        <v>0.36369454264516898</v>
      </c>
      <c r="C32" s="7">
        <f>'Funciones Sociales ••'!CZ35</f>
        <v>0.36369454264516898</v>
      </c>
      <c r="D32" s="7">
        <f>'Funciones Sociales ••'!DB35</f>
        <v>0.36369454264516898</v>
      </c>
    </row>
    <row r="33" spans="1:4" ht="15">
      <c r="A33" s="16">
        <v>1869</v>
      </c>
      <c r="B33" s="7">
        <f>'Funciones Sociales ••'!CY36</f>
        <v>0.41205849565341401</v>
      </c>
      <c r="C33" s="7">
        <f>'Funciones Sociales ••'!CZ36</f>
        <v>0.41205849565341401</v>
      </c>
      <c r="D33" s="7">
        <f>'Funciones Sociales ••'!DB36</f>
        <v>0.41205849565341401</v>
      </c>
    </row>
    <row r="34" spans="1:4" ht="15">
      <c r="A34" s="16">
        <v>1870</v>
      </c>
      <c r="B34" s="7">
        <f>'Funciones Sociales ••'!CY37</f>
        <v>0.3939291074049599</v>
      </c>
      <c r="C34" s="7">
        <f>'Funciones Sociales ••'!CZ37</f>
        <v>0.3939291074049599</v>
      </c>
      <c r="D34" s="7">
        <f>'Funciones Sociales ••'!DB37</f>
        <v>0.39392910740495973</v>
      </c>
    </row>
    <row r="35" spans="1:4" ht="15">
      <c r="A35" s="16">
        <v>1871</v>
      </c>
      <c r="B35" s="7">
        <f>'Funciones Sociales ••'!CY38</f>
        <v>0.41917146419628676</v>
      </c>
      <c r="C35" s="7">
        <f>'Funciones Sociales ••'!CZ38</f>
        <v>0.41917146419628676</v>
      </c>
      <c r="D35" s="7">
        <f>'Funciones Sociales ••'!DB38</f>
        <v>0.4191714641962867</v>
      </c>
    </row>
    <row r="36" spans="1:4" ht="15">
      <c r="A36" s="16">
        <v>1872</v>
      </c>
      <c r="B36" s="7">
        <f>'Funciones Sociales ••'!CY39</f>
        <v>0.39215354599802144</v>
      </c>
      <c r="C36" s="7">
        <f>'Funciones Sociales ••'!CZ39</f>
        <v>0.39215354599802144</v>
      </c>
      <c r="D36" s="7">
        <f>'Funciones Sociales ••'!DB39</f>
        <v>0.39215354599802138</v>
      </c>
    </row>
    <row r="37" spans="1:4" ht="15">
      <c r="A37" s="16">
        <v>1873</v>
      </c>
      <c r="B37" s="7">
        <f>'Funciones Sociales ••'!CY40</f>
        <v>0.44218125968260591</v>
      </c>
      <c r="C37" s="7">
        <f>'Funciones Sociales ••'!CZ40</f>
        <v>0.44218125968260591</v>
      </c>
      <c r="D37" s="7">
        <f>'Funciones Sociales ••'!DB40</f>
        <v>0.44218125968260585</v>
      </c>
    </row>
    <row r="38" spans="1:4" ht="15">
      <c r="A38" s="16">
        <v>1874</v>
      </c>
      <c r="B38" s="7">
        <f>'Funciones Sociales ••'!CY41</f>
        <v>0.49475465240096561</v>
      </c>
      <c r="C38" s="7">
        <f>'Funciones Sociales ••'!CZ41</f>
        <v>0.49475465240096561</v>
      </c>
      <c r="D38" s="7">
        <f>'Funciones Sociales ••'!DB41</f>
        <v>0.4947546524009655</v>
      </c>
    </row>
    <row r="39" spans="1:4" ht="15">
      <c r="A39" s="16">
        <v>1875</v>
      </c>
      <c r="B39" s="7">
        <f>'Funciones Sociales ••'!CY42</f>
        <v>0.42535475909360809</v>
      </c>
      <c r="C39" s="7">
        <f>'Funciones Sociales ••'!CZ42</f>
        <v>0.42535475909360809</v>
      </c>
      <c r="D39" s="7">
        <f>'Funciones Sociales ••'!DB42</f>
        <v>0.42535475909360804</v>
      </c>
    </row>
    <row r="40" spans="1:4" ht="15">
      <c r="A40" s="16">
        <v>1876</v>
      </c>
      <c r="B40" s="7">
        <f>'Funciones Sociales ••'!CY43</f>
        <v>0.45598974571646922</v>
      </c>
      <c r="C40" s="7">
        <f>'Funciones Sociales ••'!CZ43</f>
        <v>0.45598974571646922</v>
      </c>
      <c r="D40" s="7">
        <f>'Funciones Sociales ••'!DB43</f>
        <v>0.45598974571646922</v>
      </c>
    </row>
    <row r="41" spans="1:4" ht="15">
      <c r="A41" s="16">
        <v>1877</v>
      </c>
      <c r="B41" s="7">
        <f>'Funciones Sociales ••'!CY44</f>
        <v>0.41270552521328674</v>
      </c>
      <c r="C41" s="7">
        <f>'Funciones Sociales ••'!CZ44</f>
        <v>0.41270552521328674</v>
      </c>
      <c r="D41" s="7">
        <f>'Funciones Sociales ••'!DB44</f>
        <v>0.41270552521328668</v>
      </c>
    </row>
    <row r="42" spans="1:4" ht="15">
      <c r="A42" s="16">
        <v>1878</v>
      </c>
      <c r="B42" s="7">
        <f>'Funciones Sociales ••'!CY45</f>
        <v>0.37071216551700686</v>
      </c>
      <c r="C42" s="7">
        <f>'Funciones Sociales ••'!CZ45</f>
        <v>0.37071216551700686</v>
      </c>
      <c r="D42" s="7">
        <f>'Funciones Sociales ••'!DB45</f>
        <v>0.37071216551700681</v>
      </c>
    </row>
    <row r="43" spans="1:4" ht="15">
      <c r="A43" s="16">
        <v>1879</v>
      </c>
      <c r="B43" s="7">
        <f>'Funciones Sociales ••'!CY46</f>
        <v>0.2797606352778732</v>
      </c>
      <c r="C43" s="7">
        <f>'Funciones Sociales ••'!CZ46</f>
        <v>0.2797606352778732</v>
      </c>
      <c r="D43" s="7">
        <f>'Funciones Sociales ••'!DB46</f>
        <v>0.2797606352778732</v>
      </c>
    </row>
    <row r="44" spans="1:4" ht="15">
      <c r="A44" s="16">
        <v>1880</v>
      </c>
      <c r="B44" s="7">
        <f>'Funciones Sociales ••'!CY47</f>
        <v>0.21656126059591482</v>
      </c>
      <c r="C44" s="7">
        <f>'Funciones Sociales ••'!CZ47</f>
        <v>0.21656126059591482</v>
      </c>
      <c r="D44" s="7">
        <f>'Funciones Sociales ••'!DB47</f>
        <v>0.21656126059591482</v>
      </c>
    </row>
    <row r="45" spans="1:4" ht="15">
      <c r="A45" s="16">
        <v>1881</v>
      </c>
      <c r="B45" s="7">
        <f>'Funciones Sociales ••'!CY48</f>
        <v>0.2477075754494561</v>
      </c>
      <c r="C45" s="7">
        <f>'Funciones Sociales ••'!CZ48</f>
        <v>0.2477075754494561</v>
      </c>
      <c r="D45" s="7">
        <f>'Funciones Sociales ••'!DB48</f>
        <v>0.24770757544945607</v>
      </c>
    </row>
    <row r="46" spans="1:4" ht="15">
      <c r="A46" s="16">
        <v>1882</v>
      </c>
      <c r="B46" s="7">
        <f>'Funciones Sociales ••'!CY49</f>
        <v>0.32241195622520041</v>
      </c>
      <c r="C46" s="7">
        <f>'Funciones Sociales ••'!CZ49</f>
        <v>0.32241195622520041</v>
      </c>
      <c r="D46" s="7">
        <f>'Funciones Sociales ••'!DB49</f>
        <v>0.32241195622520036</v>
      </c>
    </row>
    <row r="47" spans="1:4" ht="15">
      <c r="A47" s="16">
        <v>1883</v>
      </c>
      <c r="B47" s="7">
        <f>'Funciones Sociales ••'!CY50</f>
        <v>0.39471319762525686</v>
      </c>
      <c r="C47" s="7">
        <f>'Funciones Sociales ••'!CZ50</f>
        <v>0.39471319762525686</v>
      </c>
      <c r="D47" s="7">
        <f>'Funciones Sociales ••'!DB50</f>
        <v>0.39471319762525686</v>
      </c>
    </row>
    <row r="48" spans="1:4" ht="15">
      <c r="A48" s="16">
        <v>1884</v>
      </c>
      <c r="B48" s="7">
        <f>'Funciones Sociales ••'!CY51</f>
        <v>0.44130411438713585</v>
      </c>
      <c r="C48" s="7">
        <f>'Funciones Sociales ••'!CZ51</f>
        <v>0.44130411438713585</v>
      </c>
      <c r="D48" s="7">
        <f>'Funciones Sociales ••'!DB51</f>
        <v>0.44130411438713585</v>
      </c>
    </row>
    <row r="49" spans="1:4" ht="15">
      <c r="A49" s="16">
        <v>1885</v>
      </c>
      <c r="B49" s="7">
        <f>'Funciones Sociales ••'!CY52</f>
        <v>0.46451282195313487</v>
      </c>
      <c r="C49" s="7">
        <f>'Funciones Sociales ••'!CZ52</f>
        <v>0.46451282195313487</v>
      </c>
      <c r="D49" s="7">
        <f>'Funciones Sociales ••'!DB52</f>
        <v>0.46451282195313492</v>
      </c>
    </row>
    <row r="50" spans="1:4" ht="15">
      <c r="A50" s="16">
        <v>1886</v>
      </c>
      <c r="B50" s="7">
        <f>'Funciones Sociales ••'!CY53</f>
        <v>0.46583820463118009</v>
      </c>
      <c r="C50" s="7">
        <f>'Funciones Sociales ••'!CZ53</f>
        <v>0.46583820463118009</v>
      </c>
      <c r="D50" s="7">
        <f>'Funciones Sociales ••'!DB53</f>
        <v>0.46583820463118003</v>
      </c>
    </row>
    <row r="51" spans="1:4" ht="15">
      <c r="A51" s="16">
        <v>1887</v>
      </c>
      <c r="B51" s="7">
        <f>'Funciones Sociales ••'!CY54</f>
        <v>0.64610428337181269</v>
      </c>
      <c r="C51" s="7">
        <f>'Funciones Sociales ••'!CZ54</f>
        <v>0.64610428337181269</v>
      </c>
      <c r="D51" s="7">
        <f>'Funciones Sociales ••'!DB54</f>
        <v>0.64610428337181258</v>
      </c>
    </row>
    <row r="52" spans="1:4" ht="15">
      <c r="A52" s="16">
        <v>1888</v>
      </c>
      <c r="B52" s="7">
        <f>'Funciones Sociales ••'!CY55</f>
        <v>0.83715747566706167</v>
      </c>
      <c r="C52" s="7">
        <f>'Funciones Sociales ••'!CZ55</f>
        <v>0.83715747566706167</v>
      </c>
      <c r="D52" s="7">
        <f>'Funciones Sociales ••'!DB55</f>
        <v>0.83715747566706156</v>
      </c>
    </row>
    <row r="53" spans="1:4" ht="15">
      <c r="A53" s="16">
        <v>1889</v>
      </c>
      <c r="B53" s="7">
        <f>'Funciones Sociales ••'!CY56</f>
        <v>1.2164174595993831</v>
      </c>
      <c r="C53" s="7">
        <f>'Funciones Sociales ••'!CZ56</f>
        <v>1.2164174595993831</v>
      </c>
      <c r="D53" s="7">
        <f>'Funciones Sociales ••'!DB56</f>
        <v>1.2164174595993829</v>
      </c>
    </row>
    <row r="54" spans="1:4" ht="15">
      <c r="A54" s="16">
        <v>1890</v>
      </c>
      <c r="B54" s="7">
        <f>'Funciones Sociales ••'!CY57</f>
        <v>1.2485340229568043</v>
      </c>
      <c r="C54" s="7">
        <f>'Funciones Sociales ••'!CZ57</f>
        <v>1.2485340229568043</v>
      </c>
      <c r="D54" s="7">
        <f>'Funciones Sociales ••'!DB57</f>
        <v>1.248534022956804</v>
      </c>
    </row>
    <row r="55" spans="1:4" ht="15">
      <c r="A55" s="16">
        <v>1891</v>
      </c>
      <c r="B55" s="7">
        <f>'Funciones Sociales ••'!CY58</f>
        <v>0.51232270416005254</v>
      </c>
      <c r="C55" s="7">
        <f>'Funciones Sociales ••'!CZ58</f>
        <v>0.51232270416005254</v>
      </c>
      <c r="D55" s="7">
        <f>'Funciones Sociales ••'!DB58</f>
        <v>0.51232270416005243</v>
      </c>
    </row>
    <row r="56" spans="1:4" ht="15">
      <c r="A56" s="16">
        <v>1892</v>
      </c>
      <c r="B56" s="7">
        <f>'Funciones Sociales ••'!CY59</f>
        <v>0.64204527831003011</v>
      </c>
      <c r="C56" s="7">
        <f>'Funciones Sociales ••'!CZ59</f>
        <v>0.64204527831003011</v>
      </c>
      <c r="D56" s="7">
        <f>'Funciones Sociales ••'!DB59</f>
        <v>0.64204527831003</v>
      </c>
    </row>
    <row r="57" spans="1:4" ht="15">
      <c r="A57" s="16">
        <v>1893</v>
      </c>
      <c r="B57" s="7">
        <f>'Funciones Sociales ••'!CY60</f>
        <v>0.44845442275127301</v>
      </c>
      <c r="C57" s="7">
        <f>'Funciones Sociales ••'!CZ60</f>
        <v>0.44845442275127301</v>
      </c>
      <c r="D57" s="7">
        <f>'Funciones Sociales ••'!DB60</f>
        <v>0.44845442275127301</v>
      </c>
    </row>
    <row r="58" spans="1:4" ht="15">
      <c r="A58" s="16">
        <v>1894</v>
      </c>
      <c r="B58" s="7">
        <f>'Funciones Sociales ••'!CY61</f>
        <v>0.45984468574707188</v>
      </c>
      <c r="C58" s="7">
        <f>'Funciones Sociales ••'!CZ61</f>
        <v>0.45984468574707188</v>
      </c>
      <c r="D58" s="7">
        <f>'Funciones Sociales ••'!DB61</f>
        <v>0.45984468574707177</v>
      </c>
    </row>
    <row r="59" spans="1:4" ht="15">
      <c r="A59" s="16">
        <v>1895</v>
      </c>
      <c r="B59" s="7">
        <f>'Funciones Sociales ••'!CY62</f>
        <v>0.67622627189094042</v>
      </c>
      <c r="C59" s="7">
        <f>'Funciones Sociales ••'!CZ62</f>
        <v>0.67622627189094042</v>
      </c>
      <c r="D59" s="7">
        <f>'Funciones Sociales ••'!DB62</f>
        <v>0.6762262718909402</v>
      </c>
    </row>
    <row r="60" spans="1:4" ht="15">
      <c r="A60" s="16">
        <v>1896</v>
      </c>
      <c r="B60" s="7">
        <f>'Funciones Sociales ••'!CY63</f>
        <v>0.68076808003971334</v>
      </c>
      <c r="C60" s="7">
        <f>'Funciones Sociales ••'!CZ63</f>
        <v>0.68076808003971334</v>
      </c>
      <c r="D60" s="7">
        <f>'Funciones Sociales ••'!DB63</f>
        <v>0.68076808003971312</v>
      </c>
    </row>
    <row r="61" spans="1:4" ht="15">
      <c r="A61" s="16">
        <v>1897</v>
      </c>
      <c r="B61" s="7">
        <f>'Funciones Sociales ••'!CY64</f>
        <v>0.67320244124366635</v>
      </c>
      <c r="C61" s="7">
        <f>'Funciones Sociales ••'!CZ64</f>
        <v>0.67320244124366635</v>
      </c>
      <c r="D61" s="7">
        <f>'Funciones Sociales ••'!DB64</f>
        <v>0.67320244124366624</v>
      </c>
    </row>
    <row r="62" spans="1:4" ht="15">
      <c r="A62" s="16">
        <v>1898</v>
      </c>
      <c r="B62" s="7">
        <f>'Funciones Sociales ••'!CY65</f>
        <v>0.53087837522879278</v>
      </c>
      <c r="C62" s="7">
        <f>'Funciones Sociales ••'!CZ65</f>
        <v>0.53087837522879278</v>
      </c>
      <c r="D62" s="7">
        <f>'Funciones Sociales ••'!DB65</f>
        <v>0.53087837522879266</v>
      </c>
    </row>
    <row r="63" spans="1:4" ht="15">
      <c r="A63" s="16">
        <v>1899</v>
      </c>
      <c r="B63" s="7">
        <f>'Funciones Sociales ••'!CY66</f>
        <v>0.54696841494782411</v>
      </c>
      <c r="C63" s="7">
        <f>'Funciones Sociales ••'!CZ66</f>
        <v>0.54696841494782411</v>
      </c>
      <c r="D63" s="7">
        <f>'Funciones Sociales ••'!DB66</f>
        <v>0.546968414947824</v>
      </c>
    </row>
    <row r="64" spans="1:4" ht="15">
      <c r="A64" s="16">
        <v>1900</v>
      </c>
      <c r="B64" s="7">
        <f>'Funciones Sociales ••'!CY67</f>
        <v>0.72782986057095655</v>
      </c>
      <c r="C64" s="7">
        <f>'Funciones Sociales ••'!CZ67</f>
        <v>0.72782986057095655</v>
      </c>
      <c r="D64" s="7">
        <f>'Funciones Sociales ••'!DB67</f>
        <v>0.72782986057095644</v>
      </c>
    </row>
    <row r="65" spans="1:4" ht="15">
      <c r="A65" s="16">
        <v>1901</v>
      </c>
      <c r="B65" s="7">
        <f>'Funciones Sociales ••'!CY68</f>
        <v>0.75662947325550423</v>
      </c>
      <c r="C65" s="7">
        <f>'Funciones Sociales ••'!CZ68</f>
        <v>0.75662947325550423</v>
      </c>
      <c r="D65" s="7">
        <f>'Funciones Sociales ••'!DB68</f>
        <v>0.75662947325550411</v>
      </c>
    </row>
    <row r="66" spans="1:4" ht="15">
      <c r="A66" s="16">
        <v>1902</v>
      </c>
      <c r="B66" s="7">
        <f>'Funciones Sociales ••'!CY69</f>
        <v>0.78446100747046388</v>
      </c>
      <c r="C66" s="7">
        <f>'Funciones Sociales ••'!CZ69</f>
        <v>0.78446100747046388</v>
      </c>
      <c r="D66" s="7">
        <f>'Funciones Sociales ••'!DB69</f>
        <v>0.78446100747046377</v>
      </c>
    </row>
    <row r="67" spans="1:4" ht="15">
      <c r="A67" s="16">
        <v>1903</v>
      </c>
      <c r="B67" s="7">
        <f>'Funciones Sociales ••'!CY70</f>
        <v>0.9237673765161869</v>
      </c>
      <c r="C67" s="7">
        <f>'Funciones Sociales ••'!CZ70</f>
        <v>0.9237673765161869</v>
      </c>
      <c r="D67" s="7">
        <f>'Funciones Sociales ••'!DB70</f>
        <v>0.9237673765161869</v>
      </c>
    </row>
    <row r="68" spans="1:4" ht="15">
      <c r="A68" s="16">
        <v>1904</v>
      </c>
      <c r="B68" s="7">
        <f>'Funciones Sociales ••'!CY71</f>
        <v>0.86085508512617681</v>
      </c>
      <c r="C68" s="7">
        <f>'Funciones Sociales ••'!CZ71</f>
        <v>0.86085508512617681</v>
      </c>
      <c r="D68" s="7">
        <f>'Funciones Sociales ••'!DB71</f>
        <v>0.8608550851261767</v>
      </c>
    </row>
    <row r="69" spans="1:4" ht="15">
      <c r="A69" s="16">
        <v>1905</v>
      </c>
      <c r="B69" s="7">
        <f>'Funciones Sociales ••'!CY72</f>
        <v>1.0643054289568334</v>
      </c>
      <c r="C69" s="7">
        <f>'Funciones Sociales ••'!CZ72</f>
        <v>1.0643054289568334</v>
      </c>
      <c r="D69" s="7">
        <f>'Funciones Sociales ••'!DB72</f>
        <v>1.0643054289568334</v>
      </c>
    </row>
    <row r="70" spans="1:4" ht="15">
      <c r="A70" s="16">
        <v>1906</v>
      </c>
      <c r="B70" s="7">
        <f>'Funciones Sociales ••'!CY73</f>
        <v>1.0064748098571474</v>
      </c>
      <c r="C70" s="7">
        <f>'Funciones Sociales ••'!CZ73</f>
        <v>1.0064748098571474</v>
      </c>
      <c r="D70" s="7">
        <f>'Funciones Sociales ••'!DB73</f>
        <v>1.0064748098571472</v>
      </c>
    </row>
    <row r="71" spans="1:4" ht="15">
      <c r="A71" s="16">
        <v>1907</v>
      </c>
      <c r="B71" s="7">
        <f>'Funciones Sociales ••'!CY74</f>
        <v>0.83404413520623866</v>
      </c>
      <c r="C71" s="7">
        <f>'Funciones Sociales ••'!CZ74</f>
        <v>0.83404413520623866</v>
      </c>
      <c r="D71" s="7">
        <f>'Funciones Sociales ••'!DB74</f>
        <v>0.83404413520623855</v>
      </c>
    </row>
    <row r="72" spans="1:4" ht="15">
      <c r="A72" s="16">
        <v>1908</v>
      </c>
      <c r="B72" s="7">
        <f>'Funciones Sociales ••'!CY75</f>
        <v>0.73784333043803385</v>
      </c>
      <c r="C72" s="7">
        <f>'Funciones Sociales ••'!CZ75</f>
        <v>0.73784333043803385</v>
      </c>
      <c r="D72" s="7">
        <f>'Funciones Sociales ••'!DB75</f>
        <v>0.73784333043803374</v>
      </c>
    </row>
    <row r="73" spans="1:4" ht="15">
      <c r="A73" s="16">
        <v>1909</v>
      </c>
      <c r="B73" s="7">
        <f>'Funciones Sociales ••'!CY76</f>
        <v>0.9001815353862419</v>
      </c>
      <c r="C73" s="7">
        <f>'Funciones Sociales ••'!CZ76</f>
        <v>0.9001815353862419</v>
      </c>
      <c r="D73" s="7">
        <f>'Funciones Sociales ••'!DB76</f>
        <v>0.9001815353862419</v>
      </c>
    </row>
    <row r="74" spans="1:4" ht="15">
      <c r="A74" s="16">
        <v>1910</v>
      </c>
      <c r="B74" s="7">
        <f>'Funciones Sociales ••'!CY77</f>
        <v>1.0158601871923236</v>
      </c>
      <c r="C74" s="7">
        <f>'Funciones Sociales ••'!CZ77</f>
        <v>1.0158601871923236</v>
      </c>
      <c r="D74" s="7">
        <f>'Funciones Sociales ••'!DB77</f>
        <v>1.0158601871923234</v>
      </c>
    </row>
    <row r="75" spans="1:4" ht="15">
      <c r="A75" s="16">
        <v>1911</v>
      </c>
      <c r="B75" s="7">
        <f>'Funciones Sociales ••'!CY78</f>
        <v>1.1538472313257224</v>
      </c>
      <c r="C75" s="7">
        <f>'Funciones Sociales ••'!CZ78</f>
        <v>1.1538472313257224</v>
      </c>
      <c r="D75" s="7">
        <f>'Funciones Sociales ••'!DB78</f>
        <v>1.1538472313257222</v>
      </c>
    </row>
    <row r="76" spans="1:4" ht="15">
      <c r="A76" s="16">
        <v>1912</v>
      </c>
      <c r="B76" s="7">
        <f>'Funciones Sociales ••'!CY79</f>
        <v>1.3292183568713345</v>
      </c>
      <c r="C76" s="7">
        <f>'Funciones Sociales ••'!CZ79</f>
        <v>1.3292183568713345</v>
      </c>
      <c r="D76" s="7">
        <f>'Funciones Sociales ••'!DB79</f>
        <v>1.3292183568713343</v>
      </c>
    </row>
    <row r="77" spans="1:4" ht="15">
      <c r="A77" s="16">
        <v>1913</v>
      </c>
      <c r="B77" s="7">
        <f>'Funciones Sociales ••'!CY80</f>
        <v>1.093531235538151</v>
      </c>
      <c r="C77" s="7">
        <f>'Funciones Sociales ••'!CZ80</f>
        <v>1.093531235538151</v>
      </c>
      <c r="D77" s="7">
        <f>'Funciones Sociales ••'!DB80</f>
        <v>1.0935312355381506</v>
      </c>
    </row>
    <row r="78" spans="1:4" ht="15">
      <c r="A78" s="16">
        <v>1914</v>
      </c>
      <c r="B78" s="7">
        <f>'Funciones Sociales ••'!CY81</f>
        <v>1.1819106144702747</v>
      </c>
      <c r="C78" s="7">
        <f>'Funciones Sociales ••'!CZ81</f>
        <v>1.1819106144702747</v>
      </c>
      <c r="D78" s="7">
        <f>'Funciones Sociales ••'!DB81</f>
        <v>1.1819106144702745</v>
      </c>
    </row>
    <row r="79" spans="1:4" ht="15">
      <c r="A79" s="16">
        <v>1915</v>
      </c>
      <c r="B79" s="7">
        <f>'Funciones Sociales ••'!CY82</f>
        <v>1.0709400195195067</v>
      </c>
      <c r="C79" s="7">
        <f>'Funciones Sociales ••'!CZ82</f>
        <v>1.0709400195195067</v>
      </c>
      <c r="D79" s="7">
        <f>'Funciones Sociales ••'!DB82</f>
        <v>1.0709400195195067</v>
      </c>
    </row>
    <row r="80" spans="1:4" ht="15">
      <c r="A80" s="16">
        <v>1916</v>
      </c>
      <c r="B80" s="7">
        <f>'Funciones Sociales ••'!CY83</f>
        <v>0.85519510627231154</v>
      </c>
      <c r="C80" s="7">
        <f>'Funciones Sociales ••'!CZ83</f>
        <v>0.85519510627231154</v>
      </c>
      <c r="D80" s="7">
        <f>'Funciones Sociales ••'!DB83</f>
        <v>0.85519510627231154</v>
      </c>
    </row>
    <row r="81" spans="1:4" ht="15">
      <c r="A81" s="16">
        <v>1917</v>
      </c>
      <c r="B81" s="7">
        <f>'Funciones Sociales ••'!CY84</f>
        <v>0.84730149702632085</v>
      </c>
      <c r="C81" s="7">
        <f>'Funciones Sociales ••'!CZ84</f>
        <v>0.84730149702632085</v>
      </c>
      <c r="D81" s="7">
        <f>'Funciones Sociales ••'!DB84</f>
        <v>0.84730149702632074</v>
      </c>
    </row>
    <row r="82" spans="1:4" ht="15">
      <c r="A82" s="16">
        <v>1918</v>
      </c>
      <c r="B82" s="7">
        <f>'Funciones Sociales ••'!CY85</f>
        <v>0.88863553299786469</v>
      </c>
      <c r="C82" s="7">
        <f>'Funciones Sociales ••'!CZ85</f>
        <v>0.88863553299786469</v>
      </c>
      <c r="D82" s="7">
        <f>'Funciones Sociales ••'!DB85</f>
        <v>0.8886355329978648</v>
      </c>
    </row>
    <row r="83" spans="1:4" ht="15">
      <c r="A83" s="16">
        <v>1919</v>
      </c>
      <c r="B83" s="7">
        <f>'Funciones Sociales ••'!CY86</f>
        <v>0.83285937300323187</v>
      </c>
      <c r="C83" s="7">
        <f>'Funciones Sociales ••'!CZ86</f>
        <v>0.83285937300323187</v>
      </c>
      <c r="D83" s="7">
        <f>'Funciones Sociales ••'!DB86</f>
        <v>0.83285937300323176</v>
      </c>
    </row>
    <row r="84" spans="1:4" ht="15">
      <c r="A84" s="16">
        <v>1920</v>
      </c>
      <c r="B84" s="7">
        <f>'Funciones Sociales ••'!CY87</f>
        <v>0.9105729333625171</v>
      </c>
      <c r="C84" s="7">
        <f>'Funciones Sociales ••'!CZ87</f>
        <v>0.9105729333625171</v>
      </c>
      <c r="D84" s="7">
        <f>'Funciones Sociales ••'!DB87</f>
        <v>0.91057293336251699</v>
      </c>
    </row>
    <row r="85" spans="1:4" ht="15">
      <c r="A85" s="16">
        <v>1921</v>
      </c>
      <c r="B85" s="7">
        <f>'Funciones Sociales ••'!CY88</f>
        <v>1.1914617830848693</v>
      </c>
      <c r="C85" s="7">
        <f>'Funciones Sociales ••'!CZ88</f>
        <v>1.1914617830848693</v>
      </c>
      <c r="D85" s="7">
        <f>'Funciones Sociales ••'!DB88</f>
        <v>1.1914617830848693</v>
      </c>
    </row>
    <row r="86" spans="1:4" ht="15">
      <c r="A86" s="16">
        <v>1922</v>
      </c>
      <c r="B86" s="7">
        <f>'Funciones Sociales ••'!CY89</f>
        <v>1.2988520111570128</v>
      </c>
      <c r="C86" s="7">
        <f>'Funciones Sociales ••'!CZ89</f>
        <v>1.2988520111570128</v>
      </c>
      <c r="D86" s="7">
        <f>'Funciones Sociales ••'!DB89</f>
        <v>1.2988520111570125</v>
      </c>
    </row>
    <row r="87" spans="1:4" ht="15">
      <c r="A87" s="16">
        <v>1923</v>
      </c>
      <c r="B87" s="7">
        <f>'Funciones Sociales ••'!CY90</f>
        <v>1.2343757388033088</v>
      </c>
      <c r="C87" s="7">
        <f>'Funciones Sociales ••'!CZ90</f>
        <v>1.2343757388033088</v>
      </c>
      <c r="D87" s="7">
        <f>'Funciones Sociales ••'!DB90</f>
        <v>1.2343757388033085</v>
      </c>
    </row>
    <row r="88" spans="1:4" ht="15">
      <c r="A88" s="16">
        <v>1924</v>
      </c>
      <c r="B88" s="7">
        <f>'Funciones Sociales ••'!CY91</f>
        <v>1.1025179654045592</v>
      </c>
      <c r="C88" s="7">
        <f>'Funciones Sociales ••'!CZ91</f>
        <v>1.1025179654045592</v>
      </c>
      <c r="D88" s="7">
        <f>'Funciones Sociales ••'!DB91</f>
        <v>1.1025179654045592</v>
      </c>
    </row>
    <row r="89" spans="1:4" ht="15">
      <c r="A89" s="16">
        <v>1925</v>
      </c>
      <c r="B89" s="7">
        <f>'Funciones Sociales ••'!CY92</f>
        <v>1.2481145058024439</v>
      </c>
      <c r="C89" s="7">
        <f>'Funciones Sociales ••'!CZ92</f>
        <v>1.2481145058024439</v>
      </c>
      <c r="D89" s="7">
        <f>'Funciones Sociales ••'!DB92</f>
        <v>1.4974833603728102</v>
      </c>
    </row>
    <row r="90" spans="1:4" ht="15">
      <c r="A90" s="16">
        <v>1926</v>
      </c>
      <c r="B90" s="7">
        <f>'Funciones Sociales ••'!CY93</f>
        <v>1.9236224035902165</v>
      </c>
      <c r="C90" s="7">
        <f>'Funciones Sociales ••'!CZ93</f>
        <v>1.9236224035902165</v>
      </c>
      <c r="D90" s="7">
        <f>'Funciones Sociales ••'!DB93</f>
        <v>2.3337796977175591</v>
      </c>
    </row>
    <row r="91" spans="1:4" ht="15">
      <c r="A91" s="16">
        <v>1927</v>
      </c>
      <c r="B91" s="7">
        <f>'Funciones Sociales ••'!CY94</f>
        <v>1.7386804769570967</v>
      </c>
      <c r="C91" s="7">
        <f>'Funciones Sociales ••'!CZ94</f>
        <v>1.7386804769570967</v>
      </c>
      <c r="D91" s="7">
        <f>'Funciones Sociales ••'!DB94</f>
        <v>2.0216784226991753</v>
      </c>
    </row>
    <row r="92" spans="1:4" ht="15">
      <c r="A92" s="16">
        <v>1928</v>
      </c>
      <c r="B92" s="7">
        <f>'Funciones Sociales ••'!CY95</f>
        <v>1.3979787629870155</v>
      </c>
      <c r="C92" s="7">
        <f>'Funciones Sociales ••'!CZ95</f>
        <v>1.7695148584354521</v>
      </c>
      <c r="D92" s="7">
        <f>'Funciones Sociales ••'!DB95</f>
        <v>1.7695148584354516</v>
      </c>
    </row>
    <row r="93" spans="1:4" ht="15">
      <c r="A93" s="16">
        <v>1929</v>
      </c>
      <c r="B93" s="7">
        <f>'Funciones Sociales ••'!CY96</f>
        <v>1.5246786746276877</v>
      </c>
      <c r="C93" s="7">
        <f>'Funciones Sociales ••'!CZ96</f>
        <v>1.9079790166993249</v>
      </c>
      <c r="D93" s="7">
        <f>'Funciones Sociales ••'!DB96</f>
        <v>1.9079790166993249</v>
      </c>
    </row>
    <row r="94" spans="1:4" ht="15">
      <c r="A94" s="16">
        <v>1930</v>
      </c>
      <c r="B94" s="7">
        <f>'Funciones Sociales ••'!CY97</f>
        <v>1.8544147752946485</v>
      </c>
      <c r="C94" s="7">
        <f>'Funciones Sociales ••'!CZ97</f>
        <v>2.3076853650633566</v>
      </c>
      <c r="D94" s="7">
        <f>'Funciones Sociales ••'!DB97</f>
        <v>2.3076853650633558</v>
      </c>
    </row>
    <row r="95" spans="1:4" ht="15">
      <c r="A95" s="16">
        <v>1931</v>
      </c>
      <c r="B95" s="7">
        <f>'Funciones Sociales ••'!CY98</f>
        <v>1.7996674370414014</v>
      </c>
      <c r="C95" s="7">
        <f>'Funciones Sociales ••'!CZ98</f>
        <v>1.9006330292673113</v>
      </c>
      <c r="D95" s="7">
        <f>'Funciones Sociales ••'!DB98</f>
        <v>1.9006330292673108</v>
      </c>
    </row>
    <row r="96" spans="1:4" ht="15">
      <c r="A96" s="16">
        <v>1932</v>
      </c>
      <c r="B96" s="7">
        <f>'Funciones Sociales ••'!CY99</f>
        <v>1.677960933922878</v>
      </c>
      <c r="C96" s="7">
        <f>'Funciones Sociales ••'!CZ99</f>
        <v>1.958463057760476</v>
      </c>
      <c r="D96" s="7">
        <f>'Funciones Sociales ••'!DB99</f>
        <v>1.9584630577604758</v>
      </c>
    </row>
    <row r="97" spans="1:4" ht="15">
      <c r="A97" s="16">
        <v>1933</v>
      </c>
      <c r="B97" s="7">
        <f>'Funciones Sociales ••'!CY100</f>
        <v>1.7487105440484667</v>
      </c>
      <c r="C97" s="7">
        <f>'Funciones Sociales ••'!CZ100</f>
        <v>2.119420852095085</v>
      </c>
      <c r="D97" s="7">
        <f>'Funciones Sociales ••'!DB100</f>
        <v>2.7442983443401161</v>
      </c>
    </row>
    <row r="98" spans="1:4" ht="15">
      <c r="A98" s="16">
        <v>1934</v>
      </c>
      <c r="B98" s="7">
        <f>'Funciones Sociales ••'!CY101</f>
        <v>1.6501532050557508</v>
      </c>
      <c r="C98" s="7">
        <f>'Funciones Sociales ••'!CZ101</f>
        <v>2.1509803454074308</v>
      </c>
      <c r="D98" s="7">
        <f>'Funciones Sociales ••'!DB101</f>
        <v>2.4608938574756891</v>
      </c>
    </row>
    <row r="99" spans="1:4" ht="15">
      <c r="A99" s="16">
        <v>1935</v>
      </c>
      <c r="B99" s="7">
        <f>'Funciones Sociales ••'!CY102</f>
        <v>2.2506198782541635</v>
      </c>
      <c r="C99" s="7">
        <f>'Funciones Sociales ••'!CZ102</f>
        <v>3.204868758250436</v>
      </c>
      <c r="D99" s="7">
        <f>'Funciones Sociales ••'!DB102</f>
        <v>3.3204189085529614</v>
      </c>
    </row>
    <row r="100" spans="1:4" ht="15">
      <c r="A100" s="16">
        <v>1936</v>
      </c>
      <c r="B100" s="7">
        <f>'Funciones Sociales ••'!CY103</f>
        <v>2.2364701827230138</v>
      </c>
      <c r="C100" s="7">
        <f>'Funciones Sociales ••'!CZ103</f>
        <v>2.8765366265627605</v>
      </c>
      <c r="D100" s="7">
        <f>'Funciones Sociales ••'!DB103</f>
        <v>2.9584457936665696</v>
      </c>
    </row>
    <row r="101" spans="1:4" ht="15">
      <c r="A101" s="16">
        <v>1937</v>
      </c>
      <c r="B101" s="7">
        <f>'Funciones Sociales ••'!CY104</f>
        <v>1.8364045192798264</v>
      </c>
      <c r="C101" s="7">
        <f>'Funciones Sociales ••'!CZ104</f>
        <v>2.4362251092494116</v>
      </c>
      <c r="D101" s="7">
        <f>'Funciones Sociales ••'!DB104</f>
        <v>2.6774749356304519</v>
      </c>
    </row>
    <row r="102" spans="1:4" ht="15">
      <c r="A102" s="16">
        <v>1938</v>
      </c>
      <c r="B102" s="7">
        <f>'Funciones Sociales ••'!CY105</f>
        <v>2.0500859511819067</v>
      </c>
      <c r="C102" s="7">
        <f>'Funciones Sociales ••'!CZ105</f>
        <v>2.8205589109129434</v>
      </c>
      <c r="D102" s="7">
        <f>'Funciones Sociales ••'!DB105</f>
        <v>3.062428744392224</v>
      </c>
    </row>
    <row r="103" spans="1:4" ht="15">
      <c r="A103" s="16">
        <v>1939</v>
      </c>
      <c r="B103" s="7">
        <f>'Funciones Sociales ••'!CY106</f>
        <v>2.3132419114765348</v>
      </c>
      <c r="C103" s="7">
        <f>'Funciones Sociales ••'!CZ106</f>
        <v>3.2050397087256091</v>
      </c>
      <c r="D103" s="7">
        <f>'Funciones Sociales ••'!DB106</f>
        <v>3.314325002430774</v>
      </c>
    </row>
    <row r="104" spans="1:4" ht="15">
      <c r="A104" s="16">
        <v>1940</v>
      </c>
      <c r="B104" s="7">
        <f>'Funciones Sociales ••'!CY107</f>
        <v>1.6536743612609712</v>
      </c>
      <c r="C104" s="7">
        <f>'Funciones Sociales ••'!CZ107</f>
        <v>2.5596890554931804</v>
      </c>
      <c r="D104" s="7">
        <f>'Funciones Sociales ••'!DB107</f>
        <v>2.7749048776619132</v>
      </c>
    </row>
    <row r="105" spans="1:4" ht="15">
      <c r="A105" s="16">
        <v>1941</v>
      </c>
      <c r="B105" s="7">
        <f>'Funciones Sociales ••'!CY108</f>
        <v>2.3826457883000094</v>
      </c>
      <c r="C105" s="7">
        <f>'Funciones Sociales ••'!CZ108</f>
        <v>3.3161384991831993</v>
      </c>
      <c r="D105" s="7">
        <f>'Funciones Sociales ••'!DB108</f>
        <v>3.5151833453378032</v>
      </c>
    </row>
    <row r="106" spans="1:4" ht="15">
      <c r="A106" s="16">
        <v>1942</v>
      </c>
      <c r="B106" s="7">
        <f>'Funciones Sociales ••'!CY109</f>
        <v>1.949218063442115</v>
      </c>
      <c r="C106" s="7">
        <f>'Funciones Sociales ••'!CZ109</f>
        <v>2.9272881838539107</v>
      </c>
      <c r="D106" s="7">
        <f>'Funciones Sociales ••'!DB109</f>
        <v>3.1123001461692885</v>
      </c>
    </row>
    <row r="107" spans="1:4" ht="15">
      <c r="A107" s="16">
        <v>1943</v>
      </c>
      <c r="B107" s="7">
        <f>'Funciones Sociales ••'!CY110</f>
        <v>2.3192728669716671</v>
      </c>
      <c r="C107" s="7">
        <f>'Funciones Sociales ••'!CZ110</f>
        <v>3.457918519748663</v>
      </c>
      <c r="D107" s="7">
        <f>'Funciones Sociales ••'!DB110</f>
        <v>3.6733445036431358</v>
      </c>
    </row>
    <row r="108" spans="1:4" ht="15">
      <c r="A108" s="16">
        <v>1944</v>
      </c>
      <c r="B108" s="7">
        <f>'Funciones Sociales ••'!CY111</f>
        <v>2.3083946824966426</v>
      </c>
      <c r="C108" s="7">
        <f>'Funciones Sociales ••'!CZ111</f>
        <v>3.3387943122642736</v>
      </c>
      <c r="D108" s="7">
        <f>'Funciones Sociales ••'!DB111</f>
        <v>3.5629208883768446</v>
      </c>
    </row>
    <row r="109" spans="1:4" ht="15">
      <c r="A109" s="16">
        <v>1945</v>
      </c>
      <c r="B109" s="7">
        <f>'Funciones Sociales ••'!CY112</f>
        <v>2.1618809364884699</v>
      </c>
      <c r="C109" s="7">
        <f>'Funciones Sociales ••'!CZ112</f>
        <v>3.0668156829271278</v>
      </c>
      <c r="D109" s="7">
        <f>'Funciones Sociales ••'!DB112</f>
        <v>3.2755376618823742</v>
      </c>
    </row>
    <row r="110" spans="1:4" ht="15">
      <c r="A110" s="16">
        <v>1946</v>
      </c>
      <c r="B110" s="7">
        <f>'Funciones Sociales ••'!CY113</f>
        <v>2.0911062415420805</v>
      </c>
      <c r="C110" s="7">
        <f>'Funciones Sociales ••'!CZ113</f>
        <v>2.9678582188561191</v>
      </c>
      <c r="D110" s="7">
        <f>'Funciones Sociales ••'!DB113</f>
        <v>3.1294511565685927</v>
      </c>
    </row>
    <row r="111" spans="1:4" ht="15">
      <c r="A111" s="16">
        <v>1947</v>
      </c>
      <c r="B111" s="7">
        <f>'Funciones Sociales ••'!CY114</f>
        <v>2.2530565851968385</v>
      </c>
      <c r="C111" s="7">
        <f>'Funciones Sociales ••'!CZ114</f>
        <v>3.1161887108061768</v>
      </c>
      <c r="D111" s="7">
        <f>'Funciones Sociales ••'!DB114</f>
        <v>3.2684001238647666</v>
      </c>
    </row>
    <row r="112" spans="1:4" ht="15">
      <c r="A112" s="16">
        <v>1948</v>
      </c>
      <c r="B112" s="7">
        <f>'Funciones Sociales ••'!CY115</f>
        <v>1.9673121139149059</v>
      </c>
      <c r="C112" s="7">
        <f>'Funciones Sociales ••'!CZ115</f>
        <v>2.9631779250428734</v>
      </c>
      <c r="D112" s="7">
        <f>'Funciones Sociales ••'!DB115</f>
        <v>3.2479397760193258</v>
      </c>
    </row>
    <row r="113" spans="1:4" ht="15">
      <c r="A113" s="16">
        <v>1949</v>
      </c>
      <c r="B113" s="7">
        <f>'Funciones Sociales ••'!CY116</f>
        <v>2.0410195357471062</v>
      </c>
      <c r="C113" s="7">
        <f>'Funciones Sociales ••'!CZ116</f>
        <v>2.9093388803820899</v>
      </c>
      <c r="D113" s="7">
        <f>'Funciones Sociales ••'!DB116</f>
        <v>3.2509661175122027</v>
      </c>
    </row>
    <row r="114" spans="1:4" ht="15">
      <c r="A114" s="16">
        <v>1950</v>
      </c>
      <c r="B114" s="7">
        <f>'Funciones Sociales ••'!CY117</f>
        <v>2.0790111833763656</v>
      </c>
      <c r="C114" s="7">
        <f>'Funciones Sociales ••'!CZ117</f>
        <v>3.0087143119686051</v>
      </c>
      <c r="D114" s="7">
        <f>'Funciones Sociales ••'!DB117</f>
        <v>3.261421034276994</v>
      </c>
    </row>
    <row r="115" spans="1:4" ht="15">
      <c r="A115" s="16">
        <v>1951</v>
      </c>
      <c r="B115" s="7">
        <f>'Funciones Sociales ••'!CY118</f>
        <v>2.0993548466963232</v>
      </c>
      <c r="C115" s="7">
        <f>'Funciones Sociales ••'!CZ118</f>
        <v>3.5479592577864687</v>
      </c>
      <c r="D115" s="7">
        <f>'Funciones Sociales ••'!DB118</f>
        <v>3.7020481198269697</v>
      </c>
    </row>
    <row r="116" spans="1:4" ht="15">
      <c r="A116" s="16">
        <v>1952</v>
      </c>
      <c r="B116" s="7">
        <f>'Funciones Sociales ••'!CY119</f>
        <v>2.4310783793641417</v>
      </c>
      <c r="C116" s="7">
        <f>'Funciones Sociales ••'!CZ119</f>
        <v>4.0005738174494692</v>
      </c>
      <c r="D116" s="7">
        <f>'Funciones Sociales ••'!DB119</f>
        <v>4.2343663919730297</v>
      </c>
    </row>
    <row r="117" spans="1:4" ht="15">
      <c r="A117" s="16">
        <v>1953</v>
      </c>
      <c r="B117" s="7">
        <f>'Funciones Sociales ••'!CY120</f>
        <v>2.3632789381065735</v>
      </c>
      <c r="C117" s="7">
        <f>'Funciones Sociales ••'!CZ120</f>
        <v>4.0577954672112888</v>
      </c>
      <c r="D117" s="7">
        <f>'Funciones Sociales ••'!DB120</f>
        <v>4.3234231122858215</v>
      </c>
    </row>
    <row r="118" spans="1:4" ht="15">
      <c r="A118" s="16">
        <v>1954</v>
      </c>
      <c r="B118" s="7">
        <f>'Funciones Sociales ••'!CY121</f>
        <v>1.7557763844613332</v>
      </c>
      <c r="C118" s="7">
        <f>'Funciones Sociales ••'!CZ121</f>
        <v>2.9265377187832624</v>
      </c>
      <c r="D118" s="7">
        <f>'Funciones Sociales ••'!DB121</f>
        <v>2.9674224198508594</v>
      </c>
    </row>
    <row r="119" spans="1:4" ht="15">
      <c r="A119" s="16">
        <v>1955</v>
      </c>
      <c r="B119" s="7">
        <f>'Funciones Sociales ••'!CY122</f>
        <v>1.4817491636757758</v>
      </c>
      <c r="C119" s="7">
        <f>'Funciones Sociales ••'!CZ122</f>
        <v>2.6110543197849672</v>
      </c>
      <c r="D119" s="7">
        <f>'Funciones Sociales ••'!DB122</f>
        <v>2.6458828504213661</v>
      </c>
    </row>
    <row r="120" spans="1:4" ht="15">
      <c r="A120" s="16">
        <v>1956</v>
      </c>
      <c r="B120" s="7">
        <f>'Funciones Sociales ••'!CY123</f>
        <v>1.8569804808351666</v>
      </c>
      <c r="C120" s="7">
        <f>'Funciones Sociales ••'!CZ123</f>
        <v>2.9260512847380458</v>
      </c>
      <c r="D120" s="7">
        <f>'Funciones Sociales ••'!DB123</f>
        <v>2.9477678383645212</v>
      </c>
    </row>
    <row r="121" spans="1:4" ht="15">
      <c r="A121" s="16">
        <v>1957</v>
      </c>
      <c r="B121" s="7">
        <f>'Funciones Sociales ••'!CY124</f>
        <v>2.7608973628252835</v>
      </c>
      <c r="C121" s="7">
        <f>'Funciones Sociales ••'!CZ124</f>
        <v>3.9999449103822737</v>
      </c>
      <c r="D121" s="7">
        <f>'Funciones Sociales ••'!DB124</f>
        <v>4.0443905458469276</v>
      </c>
    </row>
    <row r="122" spans="1:4" ht="15">
      <c r="A122" s="16">
        <v>1958</v>
      </c>
      <c r="B122" s="7">
        <f>'Funciones Sociales ••'!CY125</f>
        <v>2.3803033890801828</v>
      </c>
      <c r="C122" s="7">
        <f>'Funciones Sociales ••'!CZ125</f>
        <v>3.792034522933375</v>
      </c>
      <c r="D122" s="7">
        <f>'Funciones Sociales ••'!DB125</f>
        <v>3.8331719409194047</v>
      </c>
    </row>
    <row r="123" spans="1:4" ht="15">
      <c r="A123" s="16">
        <v>1959</v>
      </c>
      <c r="B123" s="7">
        <f>'Funciones Sociales ••'!CY126</f>
        <v>2.2957786314040791</v>
      </c>
      <c r="C123" s="7">
        <f>'Funciones Sociales ••'!CZ126</f>
        <v>3.6977710116649423</v>
      </c>
      <c r="D123" s="7">
        <f>'Funciones Sociales ••'!DB126</f>
        <v>3.7344378821873954</v>
      </c>
    </row>
    <row r="124" spans="1:4" ht="15">
      <c r="A124" s="16">
        <v>1960</v>
      </c>
      <c r="B124" s="7">
        <f>'Funciones Sociales ••'!CY127</f>
        <v>2.1510606260971943</v>
      </c>
      <c r="C124" s="7">
        <f>'Funciones Sociales ••'!CZ127</f>
        <v>3.4746125237142582</v>
      </c>
      <c r="D124" s="7">
        <f>'Funciones Sociales ••'!DB127</f>
        <v>3.5276034502651514</v>
      </c>
    </row>
    <row r="125" spans="1:4" ht="15">
      <c r="A125" s="16">
        <v>1961</v>
      </c>
      <c r="B125" s="7">
        <f>'Funciones Sociales ••'!CY128</f>
        <v>2.6429406897765113</v>
      </c>
      <c r="C125" s="7">
        <f>'Funciones Sociales ••'!CZ128</f>
        <v>4.1201462408193468</v>
      </c>
      <c r="D125" s="7">
        <f>'Funciones Sociales ••'!DB128</f>
        <v>4.2100003050316808</v>
      </c>
    </row>
    <row r="126" spans="1:4" ht="15">
      <c r="A126" s="16">
        <v>1962</v>
      </c>
      <c r="B126" s="7">
        <f>'Funciones Sociales ••'!CY129</f>
        <v>2.9964078558708929</v>
      </c>
      <c r="C126" s="7">
        <f>'Funciones Sociales ••'!CZ129</f>
        <v>4.8120759274007234</v>
      </c>
      <c r="D126" s="7">
        <f>'Funciones Sociales ••'!DB129</f>
        <v>5.0039405958520851</v>
      </c>
    </row>
    <row r="127" spans="1:4" ht="15">
      <c r="A127" s="16">
        <v>1963</v>
      </c>
      <c r="B127" s="7">
        <f>'Funciones Sociales ••'!CY130</f>
        <v>2.7878713284719905</v>
      </c>
      <c r="C127" s="7">
        <f>'Funciones Sociales ••'!CZ130</f>
        <v>4.5666535520920881</v>
      </c>
      <c r="D127" s="7">
        <f>'Funciones Sociales ••'!DB130</f>
        <v>4.7125286527761618</v>
      </c>
    </row>
    <row r="128" spans="1:4" ht="15">
      <c r="A128" s="16">
        <v>1964</v>
      </c>
      <c r="B128" s="7">
        <f>'Funciones Sociales ••'!CY131</f>
        <v>2.9698712344552516</v>
      </c>
      <c r="C128" s="7">
        <f>'Funciones Sociales ••'!CZ131</f>
        <v>4.698449123523984</v>
      </c>
      <c r="D128" s="7">
        <f>'Funciones Sociales ••'!DB131</f>
        <v>4.7801466640446071</v>
      </c>
    </row>
    <row r="129" spans="1:4" ht="15">
      <c r="A129" s="16">
        <v>1965</v>
      </c>
      <c r="B129" s="7">
        <f>'Funciones Sociales ••'!CY132</f>
        <v>3.2236081074065894</v>
      </c>
      <c r="C129" s="7">
        <f>'Funciones Sociales ••'!CZ132</f>
        <v>5.138799312136987</v>
      </c>
      <c r="D129" s="7">
        <f>'Funciones Sociales ••'!DB132</f>
        <v>5.2231123861694053</v>
      </c>
    </row>
    <row r="130" spans="1:4" ht="15">
      <c r="A130" s="16">
        <v>1966</v>
      </c>
      <c r="B130" s="7">
        <f>'Funciones Sociales ••'!CY133</f>
        <v>2.9571301663911562</v>
      </c>
      <c r="C130" s="7">
        <f>'Funciones Sociales ••'!CZ133</f>
        <v>4.7845645335321416</v>
      </c>
      <c r="D130" s="7">
        <f>'Funciones Sociales ••'!DB133</f>
        <v>6.1414442478561622</v>
      </c>
    </row>
    <row r="131" spans="1:4" ht="15">
      <c r="A131" s="16">
        <v>1967</v>
      </c>
      <c r="B131" s="7">
        <f>'Funciones Sociales ••'!CY134</f>
        <v>2.8730953648264088</v>
      </c>
      <c r="C131" s="7">
        <f>'Funciones Sociales ••'!CZ134</f>
        <v>4.609922721644323</v>
      </c>
      <c r="D131" s="7">
        <f>'Funciones Sociales ••'!DB134</f>
        <v>5.6148382565371975</v>
      </c>
    </row>
    <row r="132" spans="1:4" ht="15">
      <c r="A132" s="16">
        <v>1968</v>
      </c>
      <c r="B132" s="7">
        <f>'Funciones Sociales ••'!CY135</f>
        <v>3.1239165753176277</v>
      </c>
      <c r="C132" s="7">
        <f>'Funciones Sociales ••'!CZ135</f>
        <v>4.5213635569733244</v>
      </c>
      <c r="D132" s="7">
        <f>'Funciones Sociales ••'!DB135</f>
        <v>5.5195474265671152</v>
      </c>
    </row>
    <row r="133" spans="1:4" ht="15">
      <c r="A133" s="16">
        <v>1969</v>
      </c>
      <c r="B133" s="7">
        <f>'Funciones Sociales ••'!CY136</f>
        <v>3.3999504380402623</v>
      </c>
      <c r="C133" s="7">
        <f>'Funciones Sociales ••'!CZ136</f>
        <v>4.8862261483068767</v>
      </c>
      <c r="D133" s="7">
        <f>'Funciones Sociales ••'!DB136</f>
        <v>5.9134706491159026</v>
      </c>
    </row>
    <row r="134" spans="1:4" ht="15">
      <c r="A134" s="16">
        <v>1970</v>
      </c>
      <c r="B134" s="7">
        <f>'Funciones Sociales ••'!CY137</f>
        <v>3.7887763292927037</v>
      </c>
      <c r="C134" s="7">
        <f>'Funciones Sociales ••'!CZ137</f>
        <v>5.4140036782263232</v>
      </c>
      <c r="D134" s="7">
        <f>'Funciones Sociales ••'!DB137</f>
        <v>6.399300933781765</v>
      </c>
    </row>
    <row r="135" spans="1:4" ht="15">
      <c r="A135" s="16">
        <v>1971</v>
      </c>
      <c r="B135" s="7">
        <f>'Funciones Sociales ••'!CY138</f>
        <v>4.8473369612298107</v>
      </c>
      <c r="C135" s="7">
        <f>'Funciones Sociales ••'!CZ138</f>
        <v>6.9659550004331434</v>
      </c>
      <c r="D135" s="7">
        <f>'Funciones Sociales ••'!DB138</f>
        <v>8.7438080312492641</v>
      </c>
    </row>
    <row r="136" spans="1:4" ht="15">
      <c r="A136" s="16">
        <v>1972</v>
      </c>
      <c r="B136" s="7">
        <f>'Funciones Sociales ••'!CY139</f>
        <v>8.1363559567454029</v>
      </c>
      <c r="C136" s="7">
        <f>'Funciones Sociales ••'!CZ139</f>
        <v>11.99216003273024</v>
      </c>
      <c r="D136" s="7">
        <f>'Funciones Sociales ••'!DB139</f>
        <v>14.50422703749382</v>
      </c>
    </row>
    <row r="137" spans="1:4" ht="15">
      <c r="A137" s="16">
        <v>1973</v>
      </c>
      <c r="B137" s="7">
        <f>'Funciones Sociales ••'!CY140</f>
        <v>4.4342834071302626</v>
      </c>
      <c r="C137" s="7">
        <f>'Funciones Sociales ••'!CZ140</f>
        <v>7.3745610502182739</v>
      </c>
      <c r="D137" s="7">
        <f>'Funciones Sociales ••'!DB140</f>
        <v>9.8638759968988534</v>
      </c>
    </row>
    <row r="138" spans="1:4" ht="15">
      <c r="A138" s="16">
        <v>1974</v>
      </c>
      <c r="B138" s="7">
        <f>'Funciones Sociales ••'!CY141</f>
        <v>4.3952279828867233</v>
      </c>
      <c r="C138" s="7">
        <f>'Funciones Sociales ••'!CZ141</f>
        <v>6.4796923184845978</v>
      </c>
      <c r="D138" s="7">
        <f>'Funciones Sociales ••'!DB141</f>
        <v>8.5778638206834401</v>
      </c>
    </row>
    <row r="139" spans="1:4" ht="15">
      <c r="A139" s="16">
        <v>1975</v>
      </c>
      <c r="B139" s="7">
        <f>'Funciones Sociales ••'!CY142</f>
        <v>4.1704083373269025</v>
      </c>
      <c r="C139" s="7">
        <f>'Funciones Sociales ••'!CZ142</f>
        <v>5.9520703815986415</v>
      </c>
      <c r="D139" s="7">
        <f>'Funciones Sociales ••'!DB142</f>
        <v>6.9374578378249723</v>
      </c>
    </row>
    <row r="140" spans="1:4" ht="15">
      <c r="A140" s="16">
        <v>1976</v>
      </c>
      <c r="B140" s="7">
        <f>'Funciones Sociales ••'!CY143</f>
        <v>2.9713189597718435</v>
      </c>
      <c r="C140" s="7">
        <f>'Funciones Sociales ••'!CZ143</f>
        <v>4.6960353241125627</v>
      </c>
      <c r="D140" s="7">
        <f>'Funciones Sociales ••'!DB143</f>
        <v>14.375057773470298</v>
      </c>
    </row>
    <row r="141" spans="1:4" ht="15">
      <c r="A141" s="16">
        <v>1977</v>
      </c>
      <c r="B141" s="7">
        <f>'Funciones Sociales ••'!CY144</f>
        <v>2.8803510429109354</v>
      </c>
      <c r="C141" s="7">
        <f>'Funciones Sociales ••'!CZ144</f>
        <v>5.8742106751023524</v>
      </c>
      <c r="D141" s="7">
        <f>'Funciones Sociales ••'!DB144</f>
        <v>19.137083827890649</v>
      </c>
    </row>
    <row r="142" spans="1:4" ht="15">
      <c r="A142" s="16">
        <v>1978</v>
      </c>
      <c r="B142" s="7">
        <f>'Funciones Sociales ••'!CY145</f>
        <v>2.8907348045815153</v>
      </c>
      <c r="C142" s="7">
        <f>'Funciones Sociales ••'!CZ145</f>
        <v>5.9071571619423491</v>
      </c>
      <c r="D142" s="7">
        <f>'Funciones Sociales ••'!DB145</f>
        <v>19.056910658378229</v>
      </c>
    </row>
    <row r="143" spans="1:4" ht="15">
      <c r="A143" s="16">
        <v>1979</v>
      </c>
      <c r="B143" s="7">
        <f>'Funciones Sociales ••'!CY146</f>
        <v>3.0738653982391186</v>
      </c>
      <c r="C143" s="7">
        <f>'Funciones Sociales ••'!CZ146</f>
        <v>6.0222753983132638</v>
      </c>
      <c r="D143" s="7">
        <f>'Funciones Sociales ••'!DB146</f>
        <v>17.506481395782782</v>
      </c>
    </row>
    <row r="144" spans="1:4" ht="15">
      <c r="A144" s="16">
        <v>1980</v>
      </c>
      <c r="B144" s="7">
        <f>'Funciones Sociales ••'!CY147</f>
        <v>2.7253924395667148</v>
      </c>
      <c r="C144" s="7">
        <f>'Funciones Sociales ••'!CZ147</f>
        <v>5.5181294734056117</v>
      </c>
      <c r="D144" s="7">
        <f>'Funciones Sociales ••'!DB147</f>
        <v>17.931899474259733</v>
      </c>
    </row>
    <row r="145" spans="1:4" ht="15">
      <c r="A145" s="160">
        <v>1981</v>
      </c>
      <c r="B145" s="7">
        <f>'Funciones Sociales ••'!CY148</f>
        <v>3.3507903048023508</v>
      </c>
      <c r="C145" s="7">
        <f>'Funciones Sociales ••'!CZ148</f>
        <v>6.3661494432807508</v>
      </c>
      <c r="D145" s="7">
        <f>'Funciones Sociales ••'!DB148</f>
        <v>19.904459901589757</v>
      </c>
    </row>
    <row r="146" spans="1:4" ht="15">
      <c r="A146" s="16">
        <v>1982</v>
      </c>
      <c r="B146" s="7">
        <f>'Funciones Sociales ••'!CY149</f>
        <v>3.9681497931874055</v>
      </c>
      <c r="C146" s="7">
        <f>'Funciones Sociales ••'!CZ149</f>
        <v>7.5891232157993276</v>
      </c>
      <c r="D146" s="7">
        <f>'Funciones Sociales ••'!DB149</f>
        <v>25.095688890978387</v>
      </c>
    </row>
    <row r="147" spans="1:4" ht="15">
      <c r="A147" s="16">
        <v>1983</v>
      </c>
      <c r="B147" s="7">
        <f>'Funciones Sociales ••'!CY150</f>
        <v>3.580287902676869</v>
      </c>
      <c r="C147" s="7">
        <f>'Funciones Sociales ••'!CZ150</f>
        <v>6.8138115782743949</v>
      </c>
      <c r="D147" s="7">
        <f>'Funciones Sociales ••'!DB150</f>
        <v>21.745366680220549</v>
      </c>
    </row>
    <row r="148" spans="1:4" ht="15">
      <c r="A148" s="16">
        <v>1984</v>
      </c>
      <c r="B148" s="7">
        <f>'Funciones Sociales ••'!CY151</f>
        <v>3.5751246008903967</v>
      </c>
      <c r="C148" s="7">
        <f>'Funciones Sociales ••'!CZ151</f>
        <v>6.7687253786502692</v>
      </c>
      <c r="D148" s="7">
        <f>'Funciones Sociales ••'!DB151</f>
        <v>21.743821669970885</v>
      </c>
    </row>
    <row r="149" spans="1:4" ht="15">
      <c r="A149" s="16">
        <v>1985</v>
      </c>
      <c r="B149" s="7">
        <f>'Funciones Sociales ••'!CY152</f>
        <v>3.3731413256646561</v>
      </c>
      <c r="C149" s="7">
        <f>'Funciones Sociales ••'!CZ152</f>
        <v>6.1232886962629882</v>
      </c>
      <c r="D149" s="7">
        <f>'Funciones Sociales ••'!DB152</f>
        <v>19.65464444758916</v>
      </c>
    </row>
    <row r="150" spans="1:4" ht="15">
      <c r="A150" s="16">
        <v>1986</v>
      </c>
      <c r="B150" s="7">
        <f>'Funciones Sociales ••'!CY153</f>
        <v>2.7820963374327379</v>
      </c>
      <c r="C150" s="7">
        <f>'Funciones Sociales ••'!CZ153</f>
        <v>5.1338781974051848</v>
      </c>
      <c r="D150" s="7">
        <f>'Funciones Sociales ••'!DB153</f>
        <v>16.985777547036264</v>
      </c>
    </row>
    <row r="151" spans="1:4" ht="15">
      <c r="A151" s="16">
        <v>1987</v>
      </c>
      <c r="B151" s="7">
        <f>'Funciones Sociales ••'!CY154</f>
        <v>3.1731335948029376</v>
      </c>
      <c r="C151" s="7">
        <f>'Funciones Sociales ••'!CZ154</f>
        <v>5.2669255487580049</v>
      </c>
      <c r="D151" s="7">
        <f>'Funciones Sociales ••'!DB154</f>
        <v>14.75106783956579</v>
      </c>
    </row>
    <row r="152" spans="1:4" ht="15">
      <c r="A152" s="16">
        <v>1988</v>
      </c>
      <c r="B152" s="7">
        <f>'Funciones Sociales ••'!CY155</f>
        <v>2.7451977466636412</v>
      </c>
      <c r="C152" s="7">
        <f>'Funciones Sociales ••'!CZ155</f>
        <v>4.8684421932429736</v>
      </c>
      <c r="D152" s="7">
        <f>'Funciones Sociales ••'!DB155</f>
        <v>13.30396023368178</v>
      </c>
    </row>
    <row r="153" spans="1:4" ht="15">
      <c r="A153" s="16">
        <v>1989</v>
      </c>
      <c r="B153" s="7">
        <f>'Funciones Sociales ••'!CY156</f>
        <v>2.5367059299869377</v>
      </c>
      <c r="C153" s="7">
        <f>'Funciones Sociales ••'!CZ156</f>
        <v>4.5268381470866075</v>
      </c>
      <c r="D153" s="7">
        <f>'Funciones Sociales ••'!DB156</f>
        <v>12.292708857645632</v>
      </c>
    </row>
    <row r="154" spans="1:4" ht="15">
      <c r="A154" s="16">
        <v>1990</v>
      </c>
      <c r="B154" s="7">
        <f>'Funciones Sociales ••'!CY157</f>
        <v>2.4072476514752115</v>
      </c>
      <c r="C154" s="7">
        <f>'Funciones Sociales ••'!CZ157</f>
        <v>4.2928330047742147</v>
      </c>
      <c r="D154" s="7">
        <f>'Funciones Sociales ••'!DB157</f>
        <v>12.07710159621638</v>
      </c>
    </row>
    <row r="155" spans="1:4" ht="15">
      <c r="A155" s="16">
        <v>1991</v>
      </c>
      <c r="B155" s="7">
        <f>'Funciones Sociales ••'!CY158</f>
        <v>2.5156508843362859</v>
      </c>
      <c r="C155" s="7">
        <f>'Funciones Sociales ••'!CZ158</f>
        <v>4.5614450511507503</v>
      </c>
      <c r="D155" s="7">
        <f>'Funciones Sociales ••'!DB158</f>
        <v>12.132792266192705</v>
      </c>
    </row>
    <row r="156" spans="1:4" ht="15">
      <c r="A156" s="16">
        <v>1992</v>
      </c>
      <c r="B156" s="7">
        <f>'Funciones Sociales ••'!CY159</f>
        <v>2.6335114370681527</v>
      </c>
      <c r="C156" s="7">
        <f>'Funciones Sociales ••'!CZ159</f>
        <v>4.8111825031129074</v>
      </c>
      <c r="D156" s="7">
        <f>'Funciones Sociales ••'!DB159</f>
        <v>12.206301880248496</v>
      </c>
    </row>
    <row r="157" spans="1:4" ht="15">
      <c r="A157" s="16">
        <v>1993</v>
      </c>
      <c r="B157" s="7">
        <f>'Funciones Sociales ••'!CY160</f>
        <v>2.6960781897899317</v>
      </c>
      <c r="C157" s="7">
        <f>'Funciones Sociales ••'!CZ160</f>
        <v>4.9980647401359208</v>
      </c>
      <c r="D157" s="7">
        <f>'Funciones Sociales ••'!DB160</f>
        <v>12.595426520016803</v>
      </c>
    </row>
    <row r="158" spans="1:4" ht="15">
      <c r="A158" s="16">
        <v>1994</v>
      </c>
      <c r="B158" s="7">
        <f>'Funciones Sociales ••'!CY161</f>
        <v>2.7252086035363643</v>
      </c>
      <c r="C158" s="7">
        <f>'Funciones Sociales ••'!CZ161</f>
        <v>5.0771481300105545</v>
      </c>
      <c r="D158" s="7">
        <f>'Funciones Sociales ••'!DB161</f>
        <v>12.387213764940157</v>
      </c>
    </row>
    <row r="159" spans="1:4" ht="15">
      <c r="A159" s="16">
        <v>1995</v>
      </c>
      <c r="B159" s="7">
        <f>'Funciones Sociales ••'!CY162</f>
        <v>2.696976176280077</v>
      </c>
      <c r="C159" s="7">
        <f>'Funciones Sociales ••'!CZ162</f>
        <v>4.8682897442999407</v>
      </c>
      <c r="D159" s="7">
        <f>'Funciones Sociales ••'!DB162</f>
        <v>11.751859102597058</v>
      </c>
    </row>
    <row r="160" spans="1:4" ht="15">
      <c r="A160" s="16">
        <v>1996</v>
      </c>
      <c r="B160" s="7">
        <f>'Funciones Sociales ••'!CY163</f>
        <v>2.9637687593382607</v>
      </c>
      <c r="C160" s="7">
        <f>'Funciones Sociales ••'!CZ163</f>
        <v>5.2587086620691217</v>
      </c>
      <c r="D160" s="7">
        <f>'Funciones Sociales ••'!DB163</f>
        <v>12.507586856750127</v>
      </c>
    </row>
    <row r="161" spans="1:4" ht="15">
      <c r="A161" s="16">
        <v>1997</v>
      </c>
      <c r="B161" s="7">
        <f>'Funciones Sociales ••'!CY164</f>
        <v>3.1172402816674172</v>
      </c>
      <c r="C161" s="7">
        <f>'Funciones Sociales ••'!CZ164</f>
        <v>5.44005355311592</v>
      </c>
      <c r="D161" s="7">
        <f>'Funciones Sociales ••'!DB164</f>
        <v>12.610589198425417</v>
      </c>
    </row>
    <row r="162" spans="1:4" ht="15">
      <c r="A162" s="16">
        <v>1998</v>
      </c>
      <c r="B162" s="7">
        <f>'Funciones Sociales ••'!CY165</f>
        <v>3.4687981454526011</v>
      </c>
      <c r="C162" s="7">
        <f>'Funciones Sociales ••'!CZ165</f>
        <v>5.9787972848448083</v>
      </c>
      <c r="D162" s="7">
        <f>'Funciones Sociales ••'!DB165</f>
        <v>13.58468657743917</v>
      </c>
    </row>
    <row r="163" spans="1:4" ht="15">
      <c r="A163" s="16">
        <v>1999</v>
      </c>
      <c r="B163" s="26">
        <f>'Funciones Sociales ••'!CY166</f>
        <v>3.7716370589184218</v>
      </c>
      <c r="C163" s="26">
        <f>'Funciones Sociales ••'!CZ166</f>
        <v>6.4014172188758893</v>
      </c>
      <c r="D163" s="26">
        <f>'Funciones Sociales ••'!DB166</f>
        <v>14.889399945116907</v>
      </c>
    </row>
    <row r="164" spans="1:4" ht="16" thickBot="1">
      <c r="A164" s="133">
        <v>2000</v>
      </c>
      <c r="B164" s="70">
        <f>'Funciones Sociales ••'!CY167</f>
        <v>3.894251552337137</v>
      </c>
      <c r="C164" s="70">
        <f>'Funciones Sociales ••'!CZ167</f>
        <v>6.603063263861193</v>
      </c>
      <c r="D164" s="70">
        <f>'Funciones Sociales ••'!DB167</f>
        <v>15.041081898742378</v>
      </c>
    </row>
    <row r="165" spans="1:4" ht="15">
      <c r="A165" s="123">
        <v>2001</v>
      </c>
      <c r="B165" s="7">
        <f>'Funciones Sociales ••'!CY172</f>
        <v>3.8838198259479384</v>
      </c>
      <c r="C165" s="7">
        <f>'Funciones Sociales ••'!CZ172</f>
        <v>6.8539816891874477</v>
      </c>
      <c r="D165" s="7">
        <f>'Funciones Sociales ••'!DB172</f>
        <v>14.97906417588454</v>
      </c>
    </row>
    <row r="166" spans="1:4" ht="15">
      <c r="A166" s="123">
        <v>2002</v>
      </c>
      <c r="B166" s="7">
        <f>'Funciones Sociales ••'!CY173</f>
        <v>3.9905720412313306</v>
      </c>
      <c r="C166" s="7">
        <f>'Funciones Sociales ••'!CZ173</f>
        <v>6.9909112245092224</v>
      </c>
      <c r="D166" s="7">
        <f>'Funciones Sociales ••'!DB173</f>
        <v>14.945129307822754</v>
      </c>
    </row>
    <row r="167" spans="1:4" ht="15">
      <c r="A167" s="123">
        <v>2003</v>
      </c>
      <c r="B167" s="7">
        <f>'Funciones Sociales ••'!CY174</f>
        <v>3.7697461604350258</v>
      </c>
      <c r="C167" s="7">
        <f>'Funciones Sociales ••'!CZ174</f>
        <v>6.7317402570927189</v>
      </c>
      <c r="D167" s="7">
        <f>'Funciones Sociales ••'!DB174</f>
        <v>14.211081764335809</v>
      </c>
    </row>
    <row r="168" spans="1:4" ht="15">
      <c r="A168" s="123">
        <v>2004</v>
      </c>
      <c r="B168" s="7">
        <f>'Funciones Sociales ••'!CY175</f>
        <v>3.6214488959299374</v>
      </c>
      <c r="C168" s="7">
        <f>'Funciones Sociales ••'!CZ175</f>
        <v>6.4424633217548184</v>
      </c>
      <c r="D168" s="7">
        <f>'Funciones Sociales ••'!DB175</f>
        <v>13.314607950321767</v>
      </c>
    </row>
    <row r="169" spans="1:4" ht="15">
      <c r="A169" s="123">
        <v>2005</v>
      </c>
      <c r="B169" s="7">
        <f>'Funciones Sociales ••'!CY176</f>
        <v>3.2929347799696709</v>
      </c>
      <c r="C169" s="7">
        <f>'Funciones Sociales ••'!CZ176</f>
        <v>6.0801755358335861</v>
      </c>
      <c r="D169" s="7">
        <f>'Funciones Sociales ••'!DB176</f>
        <v>12.714200028729355</v>
      </c>
    </row>
    <row r="170" spans="1:4" ht="15">
      <c r="A170" s="123">
        <v>2006</v>
      </c>
      <c r="B170" s="7">
        <f>'Funciones Sociales ••'!CY177</f>
        <v>3.0646734274487426</v>
      </c>
      <c r="C170" s="7">
        <f>'Funciones Sociales ••'!CZ177</f>
        <v>5.8391241560311693</v>
      </c>
      <c r="D170" s="7">
        <f>'Funciones Sociales ••'!DB177</f>
        <v>11.921377694145791</v>
      </c>
    </row>
    <row r="171" spans="1:4" ht="15">
      <c r="A171" s="123">
        <v>2007</v>
      </c>
      <c r="B171" s="7">
        <f>'Funciones Sociales ••'!CY178</f>
        <v>3.2713248667597674</v>
      </c>
      <c r="C171" s="7">
        <f>'Funciones Sociales ••'!CZ178</f>
        <v>6.2370985500540375</v>
      </c>
      <c r="D171" s="7">
        <f>'Funciones Sociales ••'!DB178</f>
        <v>12.231272756049483</v>
      </c>
    </row>
    <row r="172" spans="1:4" ht="15">
      <c r="A172" s="123">
        <v>2008</v>
      </c>
      <c r="B172" s="7">
        <f>'Funciones Sociales ••'!CY179</f>
        <v>3.7524918500012427</v>
      </c>
      <c r="C172" s="7">
        <f>'Funciones Sociales ••'!CZ179</f>
        <v>6.9098688284765117</v>
      </c>
      <c r="D172" s="7">
        <f>'Funciones Sociales ••'!DB179</f>
        <v>13.277678829321212</v>
      </c>
    </row>
    <row r="173" spans="1:4" ht="15">
      <c r="A173" s="123">
        <v>2009</v>
      </c>
      <c r="B173" s="7">
        <f>'Funciones Sociales ••'!CY180</f>
        <v>4.2500976300936797</v>
      </c>
      <c r="C173" s="7">
        <f>'Funciones Sociales ••'!CZ180</f>
        <v>8.0523767641139585</v>
      </c>
      <c r="D173" s="7">
        <f>'Funciones Sociales ••'!DB180</f>
        <v>15.465923194666654</v>
      </c>
    </row>
    <row r="174" spans="1:4" ht="15">
      <c r="A174" s="123">
        <v>2010</v>
      </c>
      <c r="B174" s="7">
        <f>'Funciones Sociales ••'!CY181</f>
        <v>3.9965674267476432</v>
      </c>
      <c r="C174" s="7">
        <f>'Funciones Sociales ••'!CZ181</f>
        <v>7.5373915547875585</v>
      </c>
      <c r="D174" s="7">
        <f>'Funciones Sociales ••'!DB181</f>
        <v>14.48275940242578</v>
      </c>
    </row>
    <row r="175" spans="1:4" ht="15">
      <c r="A175" s="123">
        <v>2011</v>
      </c>
      <c r="B175" s="7">
        <f>'Funciones Sociales ••'!CY182</f>
        <v>3.8690410336242329</v>
      </c>
      <c r="C175" s="7">
        <f>'Funciones Sociales ••'!CZ182</f>
        <v>7.391205451872513</v>
      </c>
      <c r="D175" s="7">
        <f>'Funciones Sociales ••'!DB182</f>
        <v>14.074630816189952</v>
      </c>
    </row>
    <row r="176" spans="1:4" ht="15">
      <c r="A176" s="123">
        <v>2012</v>
      </c>
      <c r="B176" s="7">
        <f>'Funciones Sociales ••'!CY183</f>
        <v>4.0574937604135508</v>
      </c>
      <c r="C176" s="7">
        <f>'Funciones Sociales ••'!CZ183</f>
        <v>7.7367058784170908</v>
      </c>
      <c r="D176" s="7">
        <f>'Funciones Sociales ••'!DB183</f>
        <v>14.378866738022268</v>
      </c>
    </row>
    <row r="177" spans="1:4" ht="15">
      <c r="A177" s="123">
        <v>2013</v>
      </c>
      <c r="B177" s="7">
        <f>'Funciones Sociales ••'!CY184</f>
        <v>4.2635762775677817</v>
      </c>
      <c r="C177" s="7">
        <f>'Funciones Sociales ••'!CZ184</f>
        <v>8.0713493386340112</v>
      </c>
      <c r="D177" s="7">
        <f>'Funciones Sociales ••'!DB184</f>
        <v>14.469138833298087</v>
      </c>
    </row>
  </sheetData>
  <phoneticPr fontId="2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13"/>
  <sheetViews>
    <sheetView topLeftCell="B1" workbookViewId="0">
      <selection activeCell="K37" sqref="K37"/>
    </sheetView>
  </sheetViews>
  <sheetFormatPr baseColWidth="10" defaultRowHeight="12"/>
  <cols>
    <col min="2" max="2" width="16.83203125" customWidth="1"/>
    <col min="3" max="3" width="16" customWidth="1"/>
    <col min="4" max="4" width="17.33203125" customWidth="1"/>
    <col min="5" max="5" width="18.1640625" customWidth="1"/>
  </cols>
  <sheetData>
    <row r="1" spans="1:7" ht="17">
      <c r="B1" s="20" t="s">
        <v>58</v>
      </c>
      <c r="D1" t="s">
        <v>59</v>
      </c>
    </row>
    <row r="3" spans="1:7" ht="17">
      <c r="B3" s="73" t="s">
        <v>185</v>
      </c>
      <c r="C3" s="3"/>
      <c r="D3" s="73" t="s">
        <v>201</v>
      </c>
      <c r="E3" s="3"/>
      <c r="G3" s="100" t="s">
        <v>30</v>
      </c>
    </row>
    <row r="4" spans="1:7" ht="15">
      <c r="B4" s="8" t="s">
        <v>186</v>
      </c>
      <c r="C4" s="8"/>
      <c r="D4" s="8" t="s">
        <v>186</v>
      </c>
      <c r="E4" s="8"/>
    </row>
    <row r="5" spans="1:7" ht="30">
      <c r="B5" s="95" t="s">
        <v>187</v>
      </c>
      <c r="C5" s="95" t="s">
        <v>188</v>
      </c>
      <c r="D5" s="95" t="s">
        <v>187</v>
      </c>
      <c r="E5" s="95" t="s">
        <v>188</v>
      </c>
    </row>
    <row r="7" spans="1:7" ht="15">
      <c r="B7" s="3" t="s">
        <v>202</v>
      </c>
      <c r="C7" s="3" t="s">
        <v>203</v>
      </c>
      <c r="D7" s="3" t="s">
        <v>204</v>
      </c>
      <c r="E7" s="3" t="s">
        <v>205</v>
      </c>
    </row>
    <row r="8" spans="1:7" ht="15">
      <c r="A8" s="98">
        <v>1965</v>
      </c>
      <c r="B8" s="23">
        <f>'Funciones Sociales ••'!DK132</f>
        <v>0.55056731279849669</v>
      </c>
      <c r="C8" s="23">
        <f>'Funciones Sociales ••'!DL132</f>
        <v>0.8364190330383463</v>
      </c>
      <c r="D8" s="23">
        <f>'Funciones Sociales ••'!EI132</f>
        <v>3.0994986807216756</v>
      </c>
      <c r="E8" s="23">
        <f>'Funciones Sociales ••'!EJ132</f>
        <v>0.95350519701064818</v>
      </c>
    </row>
    <row r="9" spans="1:7" ht="15">
      <c r="A9" s="98">
        <v>1966</v>
      </c>
      <c r="B9" s="23">
        <f>'Funciones Sociales ••'!DK133</f>
        <v>1.1390631048988926</v>
      </c>
      <c r="C9" s="23">
        <f>'Funciones Sociales ••'!DL133</f>
        <v>0.91180857226070255</v>
      </c>
      <c r="D9" s="23">
        <f>'Funciones Sociales ••'!EI133</f>
        <v>2.7888838901803519</v>
      </c>
      <c r="E9" s="23">
        <f>'Funciones Sociales ••'!EJ133</f>
        <v>0.9486025758355795</v>
      </c>
    </row>
    <row r="10" spans="1:7" ht="15">
      <c r="A10" s="98">
        <v>1967</v>
      </c>
      <c r="B10" s="23">
        <f>'Funciones Sociales ••'!DK134</f>
        <v>1.0048297111879234</v>
      </c>
      <c r="C10" s="23">
        <f>'Funciones Sociales ••'!DL134</f>
        <v>0.89401677809580471</v>
      </c>
      <c r="D10" s="23">
        <f>'Funciones Sociales ••'!EI134</f>
        <v>2.830441719694516</v>
      </c>
      <c r="E10" s="23">
        <f>'Funciones Sociales ••'!EJ134</f>
        <v>0.94925558482299399</v>
      </c>
    </row>
    <row r="11" spans="1:7" ht="15">
      <c r="A11" s="98">
        <v>1968</v>
      </c>
      <c r="B11" s="23">
        <f>'Funciones Sociales ••'!DK135</f>
        <v>1.0239587196675388</v>
      </c>
      <c r="C11" s="23">
        <f>'Funciones Sociales ••'!DL135</f>
        <v>0.91192641724745693</v>
      </c>
      <c r="D11" s="23">
        <f>'Funciones Sociales ••'!EI135</f>
        <v>2.5488669661563388</v>
      </c>
      <c r="E11" s="23">
        <f>'Funciones Sociales ••'!EJ135</f>
        <v>0.94484863652753293</v>
      </c>
    </row>
    <row r="12" spans="1:7" ht="15">
      <c r="A12" s="98">
        <v>1969</v>
      </c>
      <c r="B12" s="23">
        <f>'Funciones Sociales ••'!DK136</f>
        <v>1.0014523999415588</v>
      </c>
      <c r="C12" s="23">
        <f>'Funciones Sociales ••'!DL136</f>
        <v>0.90987630975551115</v>
      </c>
      <c r="D12" s="23">
        <f>'Funciones Sociales ••'!EI136</f>
        <v>2.3538745059707904</v>
      </c>
      <c r="E12" s="23">
        <f>'Funciones Sociales ••'!EJ136</f>
        <v>0.94182069746578401</v>
      </c>
    </row>
    <row r="13" spans="1:7" ht="15">
      <c r="A13" s="99">
        <v>1970</v>
      </c>
      <c r="B13" s="23">
        <f>'Funciones Sociales ••'!DK137</f>
        <v>0.93523988199370733</v>
      </c>
      <c r="C13" s="23">
        <f>'Funciones Sociales ••'!DL137</f>
        <v>0.90149583742903405</v>
      </c>
      <c r="D13" s="23">
        <f>'Funciones Sociales ••'!EI137</f>
        <v>2.4214143293235018</v>
      </c>
      <c r="E13" s="23">
        <f>'Funciones Sociales ••'!EJ137</f>
        <v>0.94286728982779466</v>
      </c>
    </row>
    <row r="14" spans="1:7" ht="15">
      <c r="A14" s="98">
        <v>1971</v>
      </c>
      <c r="B14" s="23">
        <f>'Funciones Sociales ••'!DK138</f>
        <v>1.0973093425071643</v>
      </c>
      <c r="C14" s="23">
        <f>'Funciones Sociales ••'!DL138</f>
        <v>0.92351851074222568</v>
      </c>
      <c r="D14" s="23">
        <f>'Funciones Sociales ••'!EI138</f>
        <v>2.6956849848591515</v>
      </c>
      <c r="E14" s="23">
        <f>'Funciones Sociales ••'!EJ138</f>
        <v>0.94714137886755145</v>
      </c>
    </row>
    <row r="15" spans="1:7" ht="15">
      <c r="A15" s="98">
        <v>1972</v>
      </c>
      <c r="B15" s="23">
        <f>'Funciones Sociales ••'!DK139</f>
        <v>0.99691325889890825</v>
      </c>
      <c r="C15" s="23">
        <f>'Funciones Sociales ••'!DL139</f>
        <v>0.90527931290092023</v>
      </c>
      <c r="D15" s="23">
        <f>'Funciones Sociales ••'!EI139</f>
        <v>2.0900777092026681</v>
      </c>
      <c r="E15" s="23">
        <f>'Funciones Sociales ••'!EJ139</f>
        <v>0.93775508465189195</v>
      </c>
    </row>
    <row r="16" spans="1:7" ht="15">
      <c r="A16" s="98">
        <v>1973</v>
      </c>
      <c r="B16" s="23">
        <f>'Funciones Sociales ••'!DK140</f>
        <v>1.2389040591964409</v>
      </c>
      <c r="C16" s="23">
        <f>'Funciones Sociales ••'!DL140</f>
        <v>0.92263238885146581</v>
      </c>
      <c r="D16" s="23">
        <f>'Funciones Sociales ••'!EI140</f>
        <v>2.2100885915747606</v>
      </c>
      <c r="E16" s="23">
        <f>'Funciones Sociales ••'!EJ140</f>
        <v>0.93960032122559911</v>
      </c>
    </row>
    <row r="17" spans="1:5" ht="15">
      <c r="A17" s="99">
        <v>1974</v>
      </c>
      <c r="B17" s="23">
        <f>'Funciones Sociales ••'!DK141</f>
        <v>1.2294202792900748</v>
      </c>
      <c r="C17" s="23">
        <f>'Funciones Sociales ••'!DL141</f>
        <v>0.93879278945570843</v>
      </c>
      <c r="D17" s="23">
        <f>'Funciones Sociales ••'!EI141</f>
        <v>2.7399735932305656</v>
      </c>
      <c r="E17" s="23">
        <f>'Funciones Sociales ••'!EJ141</f>
        <v>0.94783518560390334</v>
      </c>
    </row>
    <row r="18" spans="1:5" ht="15">
      <c r="A18" s="98">
        <v>1975</v>
      </c>
      <c r="B18" s="23">
        <f>'Funciones Sociales ••'!DK142</f>
        <v>0.91603632070964713</v>
      </c>
      <c r="C18" s="23">
        <f>'Funciones Sociales ••'!DL142</f>
        <v>0.89945179494949268</v>
      </c>
      <c r="D18" s="23">
        <f>'Funciones Sociales ••'!EI142</f>
        <v>2.5613861933763107</v>
      </c>
      <c r="E18" s="23">
        <f>'Funciones Sociales ••'!EJ142</f>
        <v>0.94504370653369907</v>
      </c>
    </row>
    <row r="19" spans="1:5" ht="15">
      <c r="A19" s="98">
        <v>1976</v>
      </c>
      <c r="B19" s="23">
        <f>'Funciones Sociales ••'!DK143</f>
        <v>2.0662487540259407</v>
      </c>
      <c r="C19" s="23">
        <f>'Funciones Sociales ••'!DL143</f>
        <v>1.053422063497607</v>
      </c>
      <c r="D19" s="23">
        <f>'Funciones Sociales ••'!EI143</f>
        <v>1.969495010581751</v>
      </c>
      <c r="E19" s="23">
        <f>'Funciones Sociales ••'!EJ143</f>
        <v>0.93590834112475052</v>
      </c>
    </row>
    <row r="20" spans="1:5" ht="15">
      <c r="A20" s="98">
        <v>1977</v>
      </c>
      <c r="B20" s="23">
        <f>'Funciones Sociales ••'!DK144</f>
        <v>2.0228975882505771</v>
      </c>
      <c r="C20" s="23">
        <f>'Funciones Sociales ••'!DL144</f>
        <v>0.96075155162010539</v>
      </c>
      <c r="D20" s="23">
        <f>'Funciones Sociales ••'!EI144</f>
        <v>1.8991003618208173</v>
      </c>
      <c r="E20" s="23">
        <f>'Funciones Sociales ••'!EJ144</f>
        <v>0.934833594435309</v>
      </c>
    </row>
    <row r="21" spans="1:5" ht="15">
      <c r="A21" s="98">
        <v>1978</v>
      </c>
      <c r="B21" s="23">
        <f>'Funciones Sociales ••'!DK145</f>
        <v>1.9588660816826138</v>
      </c>
      <c r="C21" s="23">
        <f>'Funciones Sociales ••'!DL145</f>
        <v>0.95030546096382928</v>
      </c>
      <c r="D21" s="23">
        <f>'Funciones Sociales ••'!EI145</f>
        <v>1.8877149687093253</v>
      </c>
      <c r="E21" s="23">
        <f>'Funciones Sociales ••'!EJ145</f>
        <v>0.93466000038379016</v>
      </c>
    </row>
    <row r="22" spans="1:5" ht="15">
      <c r="A22" s="98">
        <v>1979</v>
      </c>
      <c r="B22" s="23">
        <f>'Funciones Sociales ••'!DK146</f>
        <v>1.8728147685332253</v>
      </c>
      <c r="C22" s="23">
        <f>'Funciones Sociales ••'!DL146</f>
        <v>0.92996507764254133</v>
      </c>
      <c r="D22" s="23">
        <f>'Funciones Sociales ••'!EI146</f>
        <v>2.1455323999878275</v>
      </c>
      <c r="E22" s="23">
        <f>'Funciones Sociales ••'!EJ146</f>
        <v>0.93860683097440956</v>
      </c>
    </row>
    <row r="23" spans="1:5" ht="15">
      <c r="A23" s="98">
        <v>1980</v>
      </c>
      <c r="B23" s="23">
        <f>'Funciones Sociales ••'!DK147</f>
        <v>1.9451585437652634</v>
      </c>
      <c r="C23" s="23">
        <f>'Funciones Sociales ••'!DL147</f>
        <v>0.92928021505169889</v>
      </c>
      <c r="D23" s="23">
        <f>'Funciones Sociales ••'!EI147</f>
        <v>2.2367116644473661</v>
      </c>
      <c r="E23" s="23">
        <f>'Funciones Sociales ••'!EJ147</f>
        <v>0.94001065092575264</v>
      </c>
    </row>
    <row r="24" spans="1:5" ht="15">
      <c r="A24" s="98">
        <v>1981</v>
      </c>
      <c r="B24" s="23">
        <f>'Funciones Sociales ••'!DK148</f>
        <v>1.7818521106437819</v>
      </c>
      <c r="C24" s="23">
        <f>'Funciones Sociales ••'!DL148</f>
        <v>0.86244124884102991</v>
      </c>
      <c r="D24" s="23">
        <f>'Funciones Sociales ••'!EI148</f>
        <v>1.9463253756475969</v>
      </c>
      <c r="E24" s="23">
        <f>'Funciones Sociales ••'!EJ148</f>
        <v>0.93555432718634313</v>
      </c>
    </row>
    <row r="25" spans="1:5" ht="15">
      <c r="A25" s="98">
        <v>1982</v>
      </c>
      <c r="B25" s="23">
        <f>'Funciones Sociales ••'!DK149</f>
        <v>1.7275462772106691</v>
      </c>
      <c r="C25" s="23">
        <f>'Funciones Sociales ••'!DL149</f>
        <v>0.82898909921105557</v>
      </c>
      <c r="D25" s="23">
        <f>'Funciones Sociales ••'!EI149</f>
        <v>1.8395198528221675</v>
      </c>
      <c r="E25" s="23">
        <f>'Funciones Sociales ••'!EJ149</f>
        <v>0.93392587889508039</v>
      </c>
    </row>
    <row r="26" spans="1:5" ht="15">
      <c r="A26" s="98">
        <v>1983</v>
      </c>
      <c r="B26" s="23">
        <f>'Funciones Sociales ••'!DK150</f>
        <v>1.7121387826683101</v>
      </c>
      <c r="C26" s="23">
        <f>'Funciones Sociales ••'!DL150</f>
        <v>0.83326194281521537</v>
      </c>
      <c r="D26" s="23">
        <f>'Funciones Sociales ••'!EI150</f>
        <v>2.0273737691587712</v>
      </c>
      <c r="E26" s="23">
        <f>'Funciones Sociales ••'!EJ150</f>
        <v>0.93679385505906765</v>
      </c>
    </row>
    <row r="27" spans="1:5" ht="15">
      <c r="A27" s="98">
        <v>1984</v>
      </c>
      <c r="B27" s="23">
        <f>'Funciones Sociales ••'!DK151</f>
        <v>1.7455936748405969</v>
      </c>
      <c r="C27" s="23">
        <f>'Funciones Sociales ••'!DL151</f>
        <v>0.84113303554179164</v>
      </c>
      <c r="D27" s="23">
        <f>'Funciones Sociales ••'!EI151</f>
        <v>1.9777631273611207</v>
      </c>
      <c r="E27" s="23">
        <f>'Funciones Sociales ••'!EJ151</f>
        <v>0.9360347363669772</v>
      </c>
    </row>
    <row r="28" spans="1:5" ht="15">
      <c r="A28" s="98">
        <v>1985</v>
      </c>
      <c r="B28" s="23">
        <f>'Funciones Sociales ••'!DK152</f>
        <v>1.7734374874370911</v>
      </c>
      <c r="C28" s="23">
        <f>'Funciones Sociales ••'!DL152</f>
        <v>0.84769482381415939</v>
      </c>
      <c r="D28" s="23">
        <f>'Funciones Sociales ••'!EI152</f>
        <v>1.4726896565352852</v>
      </c>
      <c r="E28" s="23">
        <f>'Funciones Sociales ••'!EJ152</f>
        <v>0.92837578750820116</v>
      </c>
    </row>
    <row r="29" spans="1:5" ht="15">
      <c r="A29" s="98">
        <v>1986</v>
      </c>
      <c r="B29" s="23">
        <f>'Funciones Sociales ••'!DK153</f>
        <v>1.7729630627941029</v>
      </c>
      <c r="C29" s="23">
        <f>'Funciones Sociales ••'!DL153</f>
        <v>0.8401137117671823</v>
      </c>
      <c r="D29" s="23">
        <f>'Funciones Sociales ••'!EI153</f>
        <v>1.5165535015464739</v>
      </c>
      <c r="E29" s="23">
        <f>'Funciones Sociales ••'!EJ153</f>
        <v>0.92903596676158373</v>
      </c>
    </row>
    <row r="30" spans="1:5" ht="15">
      <c r="A30" s="98">
        <v>1987</v>
      </c>
      <c r="B30" s="23">
        <f>'Funciones Sociales ••'!DK154</f>
        <v>2.0272193277695916</v>
      </c>
      <c r="C30" s="23">
        <f>'Funciones Sociales ••'!DL154</f>
        <v>1.2092814498980642</v>
      </c>
      <c r="D30" s="23">
        <f>'Funciones Sociales ••'!EI154</f>
        <v>1.3826065089359889</v>
      </c>
      <c r="E30" s="23">
        <f>'Funciones Sociales ••'!EJ154</f>
        <v>0.92702291563232997</v>
      </c>
    </row>
    <row r="31" spans="1:5" ht="15">
      <c r="A31" s="98">
        <v>1988</v>
      </c>
      <c r="B31" s="23">
        <f>'Funciones Sociales ••'!DK155</f>
        <v>2.0269396357068987</v>
      </c>
      <c r="C31" s="23">
        <f>'Funciones Sociales ••'!DL155</f>
        <v>1.2024663488015503</v>
      </c>
      <c r="D31" s="23">
        <f>'Funciones Sociales ••'!EI155</f>
        <v>1.5816531520594357</v>
      </c>
      <c r="E31" s="23">
        <f>'Funciones Sociales ••'!EJ155</f>
        <v>0.93001749125621824</v>
      </c>
    </row>
    <row r="32" spans="1:5" ht="15">
      <c r="A32" s="98">
        <v>1989</v>
      </c>
      <c r="B32" s="23">
        <f>'Funciones Sociales ••'!DK156</f>
        <v>2.0347187385458065</v>
      </c>
      <c r="C32" s="23">
        <f>'Funciones Sociales ••'!DL156</f>
        <v>1.2245422532477277</v>
      </c>
      <c r="D32" s="23">
        <f>'Funciones Sociales ••'!EI156</f>
        <v>1.6011585135994697</v>
      </c>
      <c r="E32" s="23">
        <f>'Funciones Sociales ••'!EJ156</f>
        <v>0.93031198262923409</v>
      </c>
    </row>
    <row r="33" spans="1:6" ht="15">
      <c r="A33" s="99">
        <v>1990</v>
      </c>
      <c r="B33" s="23">
        <f>'Funciones Sociales ••'!DK157</f>
        <v>2.0755923186098846</v>
      </c>
      <c r="C33" s="23">
        <f>'Funciones Sociales ••'!DL157</f>
        <v>1.2438597312117037</v>
      </c>
      <c r="D33" s="23">
        <f>'Funciones Sociales ••'!EI157</f>
        <v>1.5684716754284633</v>
      </c>
      <c r="E33" s="23">
        <f>'Funciones Sociales ••'!EJ157</f>
        <v>0.92981858325960276</v>
      </c>
    </row>
    <row r="34" spans="1:6" ht="15">
      <c r="A34" s="98">
        <v>1991</v>
      </c>
      <c r="B34" s="23">
        <f>'Funciones Sociales ••'!DK158</f>
        <v>2.0099816933472328</v>
      </c>
      <c r="C34" s="23">
        <f>'Funciones Sociales ••'!DL158</f>
        <v>1.2081596465558095</v>
      </c>
      <c r="D34" s="23">
        <f>'Funciones Sociales ••'!EI158</f>
        <v>2.0135568217859077</v>
      </c>
      <c r="E34" s="23">
        <f>'Funciones Sociales ••'!EJ158</f>
        <v>0.93658231095350697</v>
      </c>
    </row>
    <row r="35" spans="1:6" ht="15">
      <c r="A35" s="98">
        <v>1992</v>
      </c>
      <c r="B35" s="23">
        <f>'Funciones Sociales ••'!DK159</f>
        <v>1.9600075156188863</v>
      </c>
      <c r="C35" s="23">
        <f>'Funciones Sociales ••'!DL159</f>
        <v>1.1885522641767827</v>
      </c>
      <c r="D35" s="23">
        <f>'Funciones Sociales ••'!EI159</f>
        <v>1.9802075506941523</v>
      </c>
      <c r="E35" s="23">
        <f>'Funciones Sociales ••'!EJ159</f>
        <v>0.93607211096526632</v>
      </c>
    </row>
    <row r="36" spans="1:6" ht="15">
      <c r="A36" s="98">
        <v>1993</v>
      </c>
      <c r="B36" s="23">
        <f>'Funciones Sociales ••'!DK160</f>
        <v>1.954780410577134</v>
      </c>
      <c r="C36" s="23">
        <f>'Funciones Sociales ••'!DL160</f>
        <v>1.1860984427545576</v>
      </c>
      <c r="D36" s="23">
        <f>'Funciones Sociales ••'!EI160</f>
        <v>1.9808416461617926</v>
      </c>
      <c r="E36" s="23">
        <f>'Funciones Sociales ••'!EJ160</f>
        <v>0.93608180660791973</v>
      </c>
    </row>
    <row r="37" spans="1:6" ht="15">
      <c r="A37" s="98">
        <v>1994</v>
      </c>
      <c r="B37" s="23">
        <f>'Funciones Sociales ••'!DK161</f>
        <v>1.916437227477783</v>
      </c>
      <c r="C37" s="23">
        <f>'Funciones Sociales ••'!DL161</f>
        <v>1.1714839565364279</v>
      </c>
      <c r="D37" s="23">
        <f>'Funciones Sociales ••'!EI161</f>
        <v>1.9423399545297979</v>
      </c>
      <c r="E37" s="23">
        <f>'Funciones Sociales ••'!EJ161</f>
        <v>0.93549346005609912</v>
      </c>
    </row>
    <row r="38" spans="1:6" ht="15">
      <c r="A38" s="98">
        <v>1995</v>
      </c>
      <c r="B38" s="23">
        <f>'Funciones Sociales ••'!DK162</f>
        <v>1.9011923124399555</v>
      </c>
      <c r="C38" s="23">
        <f>'Funciones Sociales ••'!DL162</f>
        <v>1.1681031344536847</v>
      </c>
      <c r="D38" s="23">
        <f>'Funciones Sociales ••'!EI162</f>
        <v>1.8843259247870114</v>
      </c>
      <c r="E38" s="23">
        <f>'Funciones Sociales ••'!EJ162</f>
        <v>0.9346083397955065</v>
      </c>
    </row>
    <row r="39" spans="1:6" ht="15">
      <c r="A39" s="98">
        <v>1996</v>
      </c>
      <c r="B39" s="23">
        <f>'Funciones Sociales ••'!DK163</f>
        <v>2.0055019049919931</v>
      </c>
      <c r="C39" s="23">
        <f>'Funciones Sociales ••'!DL163</f>
        <v>1.1700895550923889</v>
      </c>
      <c r="D39" s="23">
        <f>'Funciones Sociales ••'!EI163</f>
        <v>1.9461254823961938</v>
      </c>
      <c r="E39" s="23">
        <f>'Funciones Sociales ••'!EJ163</f>
        <v>0.93555127413871464</v>
      </c>
    </row>
    <row r="40" spans="1:6" ht="15">
      <c r="A40" s="98">
        <v>1997</v>
      </c>
      <c r="B40" s="23">
        <f>'Funciones Sociales ••'!DK164</f>
        <v>1.9644788373558504</v>
      </c>
      <c r="C40" s="23">
        <f>'Funciones Sociales ••'!DL164</f>
        <v>1.156372471035042</v>
      </c>
      <c r="D40" s="23">
        <f>'Funciones Sociales ••'!EI164</f>
        <v>1.9028510970402395</v>
      </c>
      <c r="E40" s="23">
        <f>'Funciones Sociales ••'!EJ164</f>
        <v>0.93489079633376149</v>
      </c>
    </row>
    <row r="41" spans="1:6" ht="15">
      <c r="A41" s="98">
        <v>1998</v>
      </c>
      <c r="B41" s="23">
        <f>'Funciones Sociales ••'!DK165</f>
        <v>1.9324489008684549</v>
      </c>
      <c r="C41" s="23">
        <f>'Funciones Sociales ••'!DL165</f>
        <v>1.1415225998858056</v>
      </c>
      <c r="D41" s="23">
        <f>'Funciones Sociales ••'!EI165</f>
        <v>1.9774407673514098</v>
      </c>
      <c r="E41" s="23">
        <f>'Funciones Sociales ••'!EJ165</f>
        <v>0.93602980778884415</v>
      </c>
    </row>
    <row r="42" spans="1:6" ht="15">
      <c r="A42" s="98">
        <v>1999</v>
      </c>
      <c r="B42" s="23">
        <f>'Funciones Sociales ••'!DK166</f>
        <v>1.9604216390482669</v>
      </c>
      <c r="C42" s="23">
        <f>'Funciones Sociales ••'!DL166</f>
        <v>1.1594133189633731</v>
      </c>
      <c r="D42" s="23">
        <f>'Funciones Sociales ••'!EI166</f>
        <v>1.8788723762568464</v>
      </c>
      <c r="E42" s="23">
        <f>'Funciones Sociales ••'!EJ166</f>
        <v>0.93452522110321767</v>
      </c>
    </row>
    <row r="43" spans="1:6" ht="16" thickBot="1">
      <c r="A43" s="98">
        <v>2000</v>
      </c>
      <c r="B43" s="114">
        <f>'Funciones Sociales ••'!DK167</f>
        <v>1.9281660977251622</v>
      </c>
      <c r="C43" s="114">
        <f>'Funciones Sociales ••'!DL167</f>
        <v>1.1489297368615441</v>
      </c>
      <c r="D43" s="114">
        <f>'Funciones Sociales ••'!EI167</f>
        <v>2.0415629130265205</v>
      </c>
      <c r="E43" s="114">
        <f>'Funciones Sociales ••'!EJ167</f>
        <v>0.93701119715309367</v>
      </c>
      <c r="F43" s="151" t="s">
        <v>56</v>
      </c>
    </row>
    <row r="44" spans="1:6" ht="15">
      <c r="A44" s="98">
        <v>2001</v>
      </c>
      <c r="B44" s="23">
        <f>'Funciones Sociales ••'!DK172</f>
        <v>1.946361351719107</v>
      </c>
      <c r="C44" s="23">
        <f>'Funciones Sociales ••'!DL172</f>
        <v>1.2827603329490453</v>
      </c>
      <c r="D44" s="23">
        <f>'Funciones Sociales ••'!EI172</f>
        <v>2.7118158313147784</v>
      </c>
      <c r="E44" s="23">
        <f>'Funciones Sociales ••'!EJ172</f>
        <v>0.94739396029918554</v>
      </c>
      <c r="F44" s="151" t="s">
        <v>57</v>
      </c>
    </row>
    <row r="45" spans="1:6" ht="15">
      <c r="A45" s="98">
        <v>2002</v>
      </c>
      <c r="B45" s="23">
        <f>'Funciones Sociales ••'!DK173</f>
        <v>1.9184436729499084</v>
      </c>
      <c r="C45" s="23">
        <f>'Funciones Sociales ••'!DL173</f>
        <v>1.2677847318997597</v>
      </c>
      <c r="D45" s="23">
        <f>'Funciones Sociales ••'!EI173</f>
        <v>2.723407546549236</v>
      </c>
      <c r="E45" s="23">
        <f>'Funciones Sociales ••'!EJ173</f>
        <v>0.94757554991191206</v>
      </c>
    </row>
    <row r="46" spans="1:6" ht="15">
      <c r="A46" s="98">
        <v>2003</v>
      </c>
      <c r="B46" s="23">
        <f>'Funciones Sociales ••'!DK174</f>
        <v>1.8977508149609954</v>
      </c>
      <c r="C46" s="23">
        <f>'Funciones Sociales ••'!DL174</f>
        <v>1.2546374854349174</v>
      </c>
      <c r="D46" s="23">
        <f>'Funciones Sociales ••'!EI174</f>
        <v>2.7057572842826474</v>
      </c>
      <c r="E46" s="23">
        <f>'Funciones Sociales ••'!EJ174</f>
        <v>0.94729907803256386</v>
      </c>
    </row>
    <row r="47" spans="1:6" ht="15">
      <c r="A47" s="98">
        <v>2004</v>
      </c>
      <c r="B47" s="23">
        <f>'Funciones Sociales ••'!DK175</f>
        <v>1.8737659512338627</v>
      </c>
      <c r="C47" s="23">
        <f>'Funciones Sociales ••'!DL175</f>
        <v>1.238675424597786</v>
      </c>
      <c r="D47" s="23">
        <f>'Funciones Sociales ••'!EI175</f>
        <v>2.7716783712259021</v>
      </c>
      <c r="E47" s="23">
        <f>'Funciones Sociales ••'!EJ175</f>
        <v>0.94833248394557068</v>
      </c>
    </row>
    <row r="48" spans="1:6" ht="15">
      <c r="A48" s="98">
        <v>2005</v>
      </c>
      <c r="B48" s="23">
        <f>'Funciones Sociales ••'!DK176</f>
        <v>1.8820256336662882</v>
      </c>
      <c r="C48" s="23">
        <f>'Funciones Sociales ••'!DL176</f>
        <v>1.2402422557710757</v>
      </c>
      <c r="D48" s="23">
        <f>'Funciones Sociales ••'!EI176</f>
        <v>3.4568943942526364</v>
      </c>
      <c r="E48" s="23">
        <f>'Funciones Sociales ••'!EJ176</f>
        <v>0.95920926389478256</v>
      </c>
    </row>
    <row r="49" spans="1:8" ht="15">
      <c r="A49" s="98">
        <v>2006</v>
      </c>
      <c r="B49" s="23">
        <f>'Funciones Sociales ••'!DK177</f>
        <v>1.8471773569080612</v>
      </c>
      <c r="C49" s="23">
        <f>'Funciones Sociales ••'!DL177</f>
        <v>1.2161526752523384</v>
      </c>
      <c r="D49" s="23">
        <f>'Funciones Sociales ••'!EI177</f>
        <v>4.1940041741227923</v>
      </c>
      <c r="E49" s="23">
        <f>'Funciones Sociales ••'!EJ177</f>
        <v>0.97119181786176134</v>
      </c>
    </row>
    <row r="50" spans="1:8" ht="15">
      <c r="A50" s="98">
        <v>2007</v>
      </c>
      <c r="B50" s="23">
        <f>'Funciones Sociales ••'!DK178</f>
        <v>1.794205952131475</v>
      </c>
      <c r="C50" s="23">
        <f>'Funciones Sociales ••'!DL178</f>
        <v>1.1865676435784061</v>
      </c>
      <c r="D50" s="23">
        <f>'Funciones Sociales ••'!EI178</f>
        <v>4.6576951267595907</v>
      </c>
      <c r="E50" s="23">
        <f>'Funciones Sociales ••'!EJ178</f>
        <v>0.9788842525923801</v>
      </c>
    </row>
    <row r="51" spans="1:8" ht="15">
      <c r="A51" s="98">
        <v>2008</v>
      </c>
      <c r="B51" s="23">
        <f>'Funciones Sociales ••'!DK179</f>
        <v>1.7766860516733769</v>
      </c>
      <c r="C51" s="23">
        <f>'Funciones Sociales ••'!DL179</f>
        <v>1.1772792835571984</v>
      </c>
      <c r="D51" s="23">
        <f>'Funciones Sociales ••'!EI179</f>
        <v>3.8047251579966019</v>
      </c>
      <c r="E51" s="23">
        <f>'Funciones Sociales ••'!EJ179</f>
        <v>0.96482658769264928</v>
      </c>
    </row>
    <row r="52" spans="1:8" ht="15">
      <c r="A52" s="98">
        <v>2009</v>
      </c>
      <c r="B52" s="23">
        <f>'Funciones Sociales ••'!DK180</f>
        <v>1.7678908591268092</v>
      </c>
      <c r="C52" s="23">
        <f>'Funciones Sociales ••'!DL180</f>
        <v>1.1726181307085979</v>
      </c>
      <c r="D52" s="23">
        <f>'Funciones Sociales ••'!EI180</f>
        <v>3.201246741876647</v>
      </c>
      <c r="E52" s="23">
        <f>'Funciones Sociales ••'!EJ180</f>
        <v>0.95512218569505669</v>
      </c>
    </row>
    <row r="53" spans="1:8" ht="15">
      <c r="A53" s="98">
        <v>2010</v>
      </c>
      <c r="B53" s="23">
        <f>'Funciones Sociales ••'!DK181</f>
        <v>1.7690399226697149</v>
      </c>
      <c r="C53" s="23">
        <f>'Funciones Sociales ••'!DL181</f>
        <v>1.1737846724109919</v>
      </c>
      <c r="D53" s="23">
        <f>'Funciones Sociales ••'!EI181</f>
        <v>3.9079475872485929</v>
      </c>
      <c r="E53" s="23">
        <f>'Funciones Sociales ••'!EJ181</f>
        <v>0.96650626886636282</v>
      </c>
    </row>
    <row r="54" spans="1:8" ht="15">
      <c r="A54" s="98">
        <v>2011</v>
      </c>
      <c r="B54" s="23">
        <f>'Funciones Sociales ••'!DK182</f>
        <v>1.7523269374461685</v>
      </c>
      <c r="C54" s="23">
        <f>'Funciones Sociales ••'!DL182</f>
        <v>1.1657156863189433</v>
      </c>
      <c r="D54" s="23">
        <f>'Funciones Sociales ••'!EI182</f>
        <v>4.2774461022664561</v>
      </c>
      <c r="E54" s="23">
        <f>'Funciones Sociales ••'!EJ182</f>
        <v>0.97256715060820664</v>
      </c>
    </row>
    <row r="55" spans="1:8" ht="15">
      <c r="A55" s="98">
        <v>2012</v>
      </c>
      <c r="B55" s="23">
        <f>'Funciones Sociales ••'!DK183</f>
        <v>1.7195222340390006</v>
      </c>
      <c r="C55" s="23">
        <f>'Funciones Sociales ••'!DL183</f>
        <v>1.1489037097089487</v>
      </c>
      <c r="D55" s="23">
        <f>'Funciones Sociales ••'!EI183</f>
        <v>4.1636131956106084</v>
      </c>
      <c r="E55" s="23">
        <f>'Funciones Sociales ••'!EJ183</f>
        <v>0.97069186399829654</v>
      </c>
    </row>
    <row r="56" spans="1:8" ht="15">
      <c r="A56" s="98">
        <v>2013</v>
      </c>
      <c r="B56" s="23">
        <f>'Funciones Sociales ••'!DK184</f>
        <v>1.6674227462797828</v>
      </c>
      <c r="C56" s="23">
        <f>'Funciones Sociales ••'!DL184</f>
        <v>1.1259958243036092</v>
      </c>
      <c r="D56" s="23">
        <f>'Funciones Sociales ••'!EI184</f>
        <v>3.8174197785926216</v>
      </c>
      <c r="E56" s="23">
        <f>'Funciones Sociales ••'!EJ184</f>
        <v>0.96503284527569866</v>
      </c>
    </row>
    <row r="57" spans="1:8" ht="15">
      <c r="A57" s="98"/>
      <c r="B57" s="23"/>
      <c r="C57" s="23"/>
      <c r="D57" s="23"/>
      <c r="E57" s="23"/>
    </row>
    <row r="59" spans="1:8">
      <c r="G59" s="102" t="s">
        <v>253</v>
      </c>
    </row>
    <row r="60" spans="1:8" ht="17">
      <c r="G60" s="101" t="s">
        <v>29</v>
      </c>
    </row>
    <row r="61" spans="1:8" ht="17">
      <c r="B61" s="20" t="s">
        <v>42</v>
      </c>
      <c r="G61" s="102" t="s">
        <v>253</v>
      </c>
    </row>
    <row r="62" spans="1:8" ht="17">
      <c r="B62" s="3" t="s">
        <v>200</v>
      </c>
      <c r="G62" s="100" t="s">
        <v>28</v>
      </c>
    </row>
    <row r="63" spans="1:8" ht="15">
      <c r="H63" s="3" t="s">
        <v>209</v>
      </c>
    </row>
    <row r="64" spans="1:8" ht="15">
      <c r="B64" s="3" t="s">
        <v>207</v>
      </c>
      <c r="C64" s="3" t="s">
        <v>206</v>
      </c>
      <c r="D64" s="3" t="s">
        <v>208</v>
      </c>
    </row>
    <row r="65" spans="1:4" ht="15">
      <c r="A65" s="98">
        <v>1965</v>
      </c>
      <c r="B65" s="7">
        <f>'Funciones Sociales ••'!EG132</f>
        <v>-1.5983068078032021</v>
      </c>
      <c r="C65" s="7">
        <f>'Funciones Sociales ••'!EE132</f>
        <v>0.41087243025399689</v>
      </c>
      <c r="D65" s="7">
        <f>'Funciones Sociales ••'!EC132</f>
        <v>0.5963149866733416</v>
      </c>
    </row>
    <row r="66" spans="1:4" ht="15">
      <c r="A66" s="98">
        <v>1966</v>
      </c>
      <c r="B66" s="7">
        <f>'Funciones Sociales ••'!EG133</f>
        <v>-1.1048212430058972</v>
      </c>
      <c r="C66" s="7">
        <f>'Funciones Sociales ••'!EE133</f>
        <v>0.30671066488051912</v>
      </c>
      <c r="D66" s="7">
        <f>'Funciones Sociales ••'!EC133</f>
        <v>0.373871013732332</v>
      </c>
    </row>
    <row r="67" spans="1:4" ht="15">
      <c r="A67" s="98">
        <v>1967</v>
      </c>
      <c r="B67" s="7">
        <f>'Funciones Sociales ••'!EG134</f>
        <v>-1.1487448945362386</v>
      </c>
      <c r="C67" s="7">
        <f>'Funciones Sociales ••'!EE134</f>
        <v>0.3116607686965025</v>
      </c>
      <c r="D67" s="7">
        <f>'Funciones Sociales ••'!EC134</f>
        <v>0.40073010948062759</v>
      </c>
    </row>
    <row r="68" spans="1:4" ht="15">
      <c r="A68" s="98">
        <v>1968</v>
      </c>
      <c r="B68" s="7">
        <f>'Funciones Sociales ••'!EG135</f>
        <v>-0.97887471096025713</v>
      </c>
      <c r="C68" s="7">
        <f>'Funciones Sociales ••'!EE135</f>
        <v>0.26844948814619074</v>
      </c>
      <c r="D68" s="7">
        <f>'Funciones Sociales ••'!EC135</f>
        <v>0.32579120797797767</v>
      </c>
    </row>
    <row r="69" spans="1:4" ht="15">
      <c r="A69" s="98">
        <v>1969</v>
      </c>
      <c r="B69" s="7">
        <f>'Funciones Sociales ••'!EG136</f>
        <v>-0.96434750813021397</v>
      </c>
      <c r="C69" s="7">
        <f>'Funciones Sociales ••'!EE136</f>
        <v>0.26440815527890293</v>
      </c>
      <c r="D69" s="7">
        <f>'Funciones Sociales ••'!EC136</f>
        <v>0.32447709703844563</v>
      </c>
    </row>
    <row r="70" spans="1:4" ht="15">
      <c r="A70" s="99">
        <v>1970</v>
      </c>
      <c r="B70" s="7">
        <f>'Funciones Sociales ••'!EG137</f>
        <v>-1.1538415667149042</v>
      </c>
      <c r="C70" s="7">
        <f>'Funciones Sociales ••'!EE137</f>
        <v>0.31213375959602263</v>
      </c>
      <c r="D70" s="7">
        <f>'Funciones Sociales ••'!EC137</f>
        <v>0.39358909917942708</v>
      </c>
    </row>
    <row r="71" spans="1:4" ht="15">
      <c r="A71" s="98">
        <v>1971</v>
      </c>
      <c r="B71" s="7">
        <f>'Funciones Sociales ••'!EG138</f>
        <v>-1.5600832889348688</v>
      </c>
      <c r="C71" s="7">
        <f>'Funciones Sociales ••'!EE138</f>
        <v>0.43249582082864868</v>
      </c>
      <c r="D71" s="7">
        <f>'Funciones Sociales ••'!EC138</f>
        <v>0.50269155280712674</v>
      </c>
    </row>
    <row r="72" spans="1:4" ht="15">
      <c r="A72" s="98">
        <v>1972</v>
      </c>
      <c r="B72" s="7">
        <f>'Funciones Sociales ••'!EG139</f>
        <v>-1.9977291217572049</v>
      </c>
      <c r="C72" s="7">
        <f>'Funciones Sociales ••'!EE139</f>
        <v>0.55022819103693177</v>
      </c>
      <c r="D72" s="7">
        <f>'Funciones Sociales ••'!EC139</f>
        <v>0.69690486553342401</v>
      </c>
    </row>
    <row r="73" spans="1:4" ht="15">
      <c r="A73" s="98">
        <v>1973</v>
      </c>
      <c r="B73" s="7">
        <f>'Funciones Sociales ••'!EG140</f>
        <v>-1.1076483012795868</v>
      </c>
      <c r="C73" s="7">
        <f>'Funciones Sociales ••'!EE140</f>
        <v>0.32283638136298665</v>
      </c>
      <c r="D73" s="7">
        <f>'Funciones Sociales ••'!EC140</f>
        <v>0.38029191009771779</v>
      </c>
    </row>
    <row r="74" spans="1:4" ht="15">
      <c r="A74" s="99">
        <v>1974</v>
      </c>
      <c r="B74" s="7">
        <f>'Funciones Sociales ••'!EG141</f>
        <v>-1.3887787695774172</v>
      </c>
      <c r="C74" s="7">
        <f>'Funciones Sociales ••'!EE141</f>
        <v>0.3943277559968863</v>
      </c>
      <c r="D74" s="7">
        <f>'Funciones Sociales ••'!EC141</f>
        <v>0.43264126113987356</v>
      </c>
    </row>
    <row r="75" spans="1:4" ht="15">
      <c r="A75" s="98">
        <v>1975</v>
      </c>
      <c r="B75" s="7">
        <f>'Funciones Sociales ••'!EG142</f>
        <v>-1.3610700051287461</v>
      </c>
      <c r="C75" s="7">
        <f>'Funciones Sociales ••'!EE142</f>
        <v>0.36665724597841232</v>
      </c>
      <c r="D75" s="7">
        <f>'Funciones Sociales ••'!EC142</f>
        <v>0.46296325849342423</v>
      </c>
    </row>
    <row r="76" spans="1:4" ht="15">
      <c r="A76" s="98">
        <v>1976</v>
      </c>
      <c r="B76" s="7">
        <f>'Funciones Sociales ••'!EG143</f>
        <v>0.28754615782334803</v>
      </c>
      <c r="C76" s="7">
        <f>'Funciones Sociales ••'!EE143</f>
        <v>2.8800244066875536E-2</v>
      </c>
      <c r="D76" s="7">
        <f>'Funciones Sociales ••'!EC143</f>
        <v>-0.25358615326431666</v>
      </c>
    </row>
    <row r="77" spans="1:4" ht="15">
      <c r="A77" s="98">
        <v>1977</v>
      </c>
      <c r="B77" s="7">
        <f>'Funciones Sociales ••'!EG144</f>
        <v>0.34440654325490172</v>
      </c>
      <c r="C77" s="7">
        <f>'Funciones Sociales ••'!EE144</f>
        <v>-2.41421216029436E-2</v>
      </c>
      <c r="D77" s="7">
        <f>'Funciones Sociales ••'!EC144</f>
        <v>-0.11679390926635902</v>
      </c>
    </row>
    <row r="78" spans="1:4" ht="15">
      <c r="A78" s="98">
        <v>1978</v>
      </c>
      <c r="B78" s="7">
        <f>'Funciones Sociales ••'!EG145</f>
        <v>0.22489764514607291</v>
      </c>
      <c r="C78" s="7">
        <f>'Funciones Sociales ••'!EE145</f>
        <v>-3.1636420313940761E-4</v>
      </c>
      <c r="D78" s="7">
        <f>'Funciones Sociales ••'!EC145</f>
        <v>-5.616318099187767E-2</v>
      </c>
    </row>
    <row r="79" spans="1:4" ht="15">
      <c r="A79" s="98">
        <v>1979</v>
      </c>
      <c r="B79" s="7">
        <f>'Funciones Sociales ••'!EG146</f>
        <v>-0.46194021205206504</v>
      </c>
      <c r="C79" s="7">
        <f>'Funciones Sociales ••'!EE146</f>
        <v>0.15890850472638762</v>
      </c>
      <c r="D79" s="7">
        <f>'Funciones Sociales ••'!EC146</f>
        <v>0.19844932192138565</v>
      </c>
    </row>
    <row r="80" spans="1:4" ht="15">
      <c r="A80" s="98">
        <v>1980</v>
      </c>
      <c r="B80" s="7">
        <f>'Funciones Sociales ••'!EG147</f>
        <v>-0.4973058576301419</v>
      </c>
      <c r="C80" s="7">
        <f>'Funciones Sociales ••'!EE147</f>
        <v>0.1654554275395328</v>
      </c>
      <c r="D80" s="7">
        <f>'Funciones Sociales ••'!EC147</f>
        <v>0.2125596378758865</v>
      </c>
    </row>
    <row r="81" spans="1:4" ht="15">
      <c r="A81" s="98">
        <v>1981</v>
      </c>
      <c r="B81" s="7">
        <f>'Funciones Sociales ••'!EG148</f>
        <v>-0.41731351389734783</v>
      </c>
      <c r="C81" s="7">
        <f>'Funciones Sociales ••'!EE148</f>
        <v>6.8249255329917435E-2</v>
      </c>
      <c r="D81" s="7">
        <f>'Funciones Sociales ••'!EC148</f>
        <v>0.37604742056895812</v>
      </c>
    </row>
    <row r="82" spans="1:4" ht="15">
      <c r="A82" s="98">
        <v>1982</v>
      </c>
      <c r="B82" s="7">
        <f>'Funciones Sociales ••'!EG149</f>
        <v>-0.45415702645496836</v>
      </c>
      <c r="C82" s="7">
        <f>'Funciones Sociales ••'!EE149</f>
        <v>9.9664576382956227E-3</v>
      </c>
      <c r="D82" s="7">
        <f>'Funciones Sociales ••'!EC149</f>
        <v>0.58260312732823216</v>
      </c>
    </row>
    <row r="83" spans="1:4" ht="15">
      <c r="A83" s="98">
        <v>1983</v>
      </c>
      <c r="B83" s="7">
        <f>'Funciones Sociales ••'!EG150</f>
        <v>-0.86989359098554075</v>
      </c>
      <c r="C83" s="7">
        <f>'Funciones Sociales ••'!EE150</f>
        <v>0.14182337279109758</v>
      </c>
      <c r="D83" s="7">
        <f>'Funciones Sociales ••'!EC150</f>
        <v>0.63836676548933324</v>
      </c>
    </row>
    <row r="84" spans="1:4" ht="15">
      <c r="A84" s="98">
        <v>1984</v>
      </c>
      <c r="B84" s="7">
        <f>'Funciones Sociales ••'!EG151</f>
        <v>-0.65787197962260002</v>
      </c>
      <c r="C84" s="7">
        <f>'Funciones Sociales ••'!EE151</f>
        <v>9.6606218827853585E-2</v>
      </c>
      <c r="D84" s="7">
        <f>'Funciones Sociales ••'!EC151</f>
        <v>0.54395286081851379</v>
      </c>
    </row>
    <row r="85" spans="1:4" ht="15">
      <c r="A85" s="98">
        <v>1985</v>
      </c>
      <c r="B85" s="7">
        <f>'Funciones Sociales ••'!EG152</f>
        <v>0.64513758700352586</v>
      </c>
      <c r="C85" s="7">
        <f>'Funciones Sociales ••'!EE152</f>
        <v>-0.23435133589908075</v>
      </c>
      <c r="D85" s="7">
        <f>'Funciones Sociales ••'!EC152</f>
        <v>8.5132661556024392E-2</v>
      </c>
    </row>
    <row r="86" spans="1:4" ht="15">
      <c r="A86" s="98">
        <v>1986</v>
      </c>
      <c r="B86" s="7">
        <f>'Funciones Sociales ••'!EG153</f>
        <v>0.45096313766708196</v>
      </c>
      <c r="C86" s="7">
        <f>'Funciones Sociales ••'!EE153</f>
        <v>-0.18281894650583785</v>
      </c>
      <c r="D86" s="7">
        <f>'Funciones Sociales ••'!EC153</f>
        <v>0.12678555158246096</v>
      </c>
    </row>
    <row r="87" spans="1:4" ht="15">
      <c r="A87" s="98">
        <v>1987</v>
      </c>
      <c r="B87" s="7">
        <f>'Funciones Sociales ••'!EG154</f>
        <v>1.2652033148735904</v>
      </c>
      <c r="C87" s="7">
        <f>'Funciones Sociales ••'!EE154</f>
        <v>-0.2322807688962869</v>
      </c>
      <c r="D87" s="7">
        <f>'Funciones Sociales ••'!EC154</f>
        <v>-0.87019432089252868</v>
      </c>
    </row>
    <row r="88" spans="1:4" ht="15">
      <c r="A88" s="98">
        <v>1988</v>
      </c>
      <c r="B88" s="7">
        <f>'Funciones Sociales ••'!EG155</f>
        <v>0.80093217147712847</v>
      </c>
      <c r="C88" s="7">
        <f>'Funciones Sociales ••'!EE155</f>
        <v>-0.11867990653737648</v>
      </c>
      <c r="D88" s="7">
        <f>'Funciones Sociales ••'!EC155</f>
        <v>-0.66851510769217692</v>
      </c>
    </row>
    <row r="89" spans="1:4" ht="15">
      <c r="A89" s="98">
        <v>1989</v>
      </c>
      <c r="B89" s="7">
        <f>'Funciones Sociales ••'!EG156</f>
        <v>0.72917767233741815</v>
      </c>
      <c r="C89" s="7">
        <f>'Funciones Sociales ••'!EE156</f>
        <v>-0.10046164588292195</v>
      </c>
      <c r="D89" s="7">
        <f>'Funciones Sociales ••'!EC156</f>
        <v>-0.6381892027337428</v>
      </c>
    </row>
    <row r="90" spans="1:4" ht="15">
      <c r="A90" s="99">
        <v>1990</v>
      </c>
      <c r="B90" s="7">
        <f>'Funciones Sociales ••'!EG157</f>
        <v>0.82246109575611293</v>
      </c>
      <c r="C90" s="7">
        <f>'Funciones Sociales ••'!EE157</f>
        <v>-0.12378342646527907</v>
      </c>
      <c r="D90" s="7">
        <f>'Funciones Sociales ••'!EC157</f>
        <v>-0.67745461385191352</v>
      </c>
    </row>
    <row r="91" spans="1:4" ht="15">
      <c r="A91" s="98">
        <v>1991</v>
      </c>
      <c r="B91" s="7">
        <f>'Funciones Sociales ••'!EG158</f>
        <v>0.11075255671205708</v>
      </c>
      <c r="C91" s="7">
        <f>'Funciones Sociales ••'!EE158</f>
        <v>5.8612647363534887E-2</v>
      </c>
      <c r="D91" s="7">
        <f>'Funciones Sociales ••'!EC158</f>
        <v>-0.42529186082947046</v>
      </c>
    </row>
    <row r="92" spans="1:4" ht="15">
      <c r="A92" s="98">
        <v>1992</v>
      </c>
      <c r="B92" s="7">
        <f>'Funciones Sociales ••'!EG159</f>
        <v>8.5271671236786251E-2</v>
      </c>
      <c r="C92" s="7">
        <f>'Funciones Sociales ••'!EE159</f>
        <v>6.4093115965668801E-2</v>
      </c>
      <c r="D92" s="7">
        <f>'Funciones Sociales ••'!EC159</f>
        <v>-0.39939502385657222</v>
      </c>
    </row>
    <row r="93" spans="1:4" ht="15">
      <c r="A93" s="98">
        <v>1993</v>
      </c>
      <c r="B93" s="7">
        <f>'Funciones Sociales ••'!EG160</f>
        <v>8.0693490571091431E-2</v>
      </c>
      <c r="C93" s="7">
        <f>'Funciones Sociales ••'!EE160</f>
        <v>6.8757985093899965E-2</v>
      </c>
      <c r="D93" s="7">
        <f>'Funciones Sociales ••'!EC160</f>
        <v>-0.40614016852585455</v>
      </c>
    </row>
    <row r="94" spans="1:4" ht="15">
      <c r="A94" s="98">
        <v>1994</v>
      </c>
      <c r="B94" s="7">
        <f>'Funciones Sociales ••'!EG161</f>
        <v>7.4915582889182541E-2</v>
      </c>
      <c r="C94" s="7">
        <f>'Funciones Sociales ••'!EE161</f>
        <v>6.6671950910352606E-2</v>
      </c>
      <c r="D94" s="7">
        <f>'Funciones Sociales ••'!EC161</f>
        <v>-0.38250237645918883</v>
      </c>
    </row>
    <row r="95" spans="1:4" ht="15">
      <c r="A95" s="98">
        <v>1995</v>
      </c>
      <c r="B95" s="7">
        <f>'Funciones Sociales ••'!EG162</f>
        <v>0.1240826946714586</v>
      </c>
      <c r="C95" s="7">
        <f>'Funciones Sociales ••'!EE162</f>
        <v>4.7915387133439014E-2</v>
      </c>
      <c r="D95" s="7">
        <f>'Funciones Sociales ••'!EC162</f>
        <v>-0.37727093337170459</v>
      </c>
    </row>
    <row r="96" spans="1:4" ht="15">
      <c r="A96" s="98">
        <v>1996</v>
      </c>
      <c r="B96" s="7">
        <f>'Funciones Sociales ••'!EG163</f>
        <v>0.17617313011806779</v>
      </c>
      <c r="C96" s="7">
        <f>'Funciones Sociales ••'!EE163</f>
        <v>2.6882640703308702E-2</v>
      </c>
      <c r="D96" s="7">
        <f>'Funciones Sociales ••'!EC163</f>
        <v>-0.41818623289236467</v>
      </c>
    </row>
    <row r="97" spans="1:4" ht="15">
      <c r="A97" s="98">
        <v>1997</v>
      </c>
      <c r="B97" s="7">
        <f>'Funciones Sociales ••'!EG164</f>
        <v>0.17444838770470117</v>
      </c>
      <c r="C97" s="7">
        <f>'Funciones Sociales ••'!EE164</f>
        <v>2.3178861705833054E-2</v>
      </c>
      <c r="D97" s="7">
        <f>'Funciones Sociales ••'!EC164</f>
        <v>-0.40850704567924434</v>
      </c>
    </row>
    <row r="98" spans="1:4" ht="15">
      <c r="A98" s="98">
        <v>1998</v>
      </c>
      <c r="B98" s="7">
        <f>'Funciones Sociales ••'!EG165</f>
        <v>2.1990574677491992E-2</v>
      </c>
      <c r="C98" s="7">
        <f>'Funciones Sociales ••'!EE165</f>
        <v>6.316483261564132E-2</v>
      </c>
      <c r="D98" s="7">
        <f>'Funciones Sociales ••'!EC165</f>
        <v>-0.37242795464199974</v>
      </c>
    </row>
    <row r="99" spans="1:4" ht="15">
      <c r="A99" s="98">
        <v>1999</v>
      </c>
      <c r="B99" s="7">
        <f>'Funciones Sociales ••'!EG166</f>
        <v>0.23798477928697181</v>
      </c>
      <c r="C99" s="7">
        <f>'Funciones Sociales ••'!EE166</f>
        <v>1.8220501907955544E-2</v>
      </c>
      <c r="D99" s="7">
        <f>'Funciones Sociales ••'!EC166</f>
        <v>-0.49908369601509683</v>
      </c>
    </row>
    <row r="100" spans="1:4" ht="15">
      <c r="A100" s="98">
        <v>2000</v>
      </c>
      <c r="B100" s="7">
        <f>'Funciones Sociales ••'!EG167</f>
        <v>-8.2272994163751001E-2</v>
      </c>
      <c r="C100" s="7">
        <f>'Funciones Sociales ••'!EE167</f>
        <v>0.10056930510567463</v>
      </c>
      <c r="D100" s="7">
        <f>'Funciones Sociales ••'!EC167</f>
        <v>-0.39190620847151303</v>
      </c>
    </row>
    <row r="101" spans="1:4" ht="15">
      <c r="A101" s="98">
        <v>2001</v>
      </c>
      <c r="B101" s="7">
        <f>'Funciones Sociales ••'!EG172</f>
        <v>-0.93173895331756817</v>
      </c>
      <c r="C101" s="7">
        <f>'Funciones Sociales ••'!EE172</f>
        <v>0.37678071599978935</v>
      </c>
      <c r="D101" s="7">
        <f>'Funciones Sociales ••'!EC172</f>
        <v>-0.30656447585196034</v>
      </c>
    </row>
    <row r="102" spans="1:4" ht="15">
      <c r="A102" s="98">
        <v>2002</v>
      </c>
      <c r="B102" s="7">
        <f>'Funciones Sociales ••'!EG173</f>
        <v>-0.99625358133516695</v>
      </c>
      <c r="C102" s="7">
        <f>'Funciones Sociales ••'!EE173</f>
        <v>0.38974445276901548</v>
      </c>
      <c r="D102" s="7">
        <f>'Funciones Sociales ••'!EC173</f>
        <v>-0.27005397011146925</v>
      </c>
    </row>
    <row r="103" spans="1:4" ht="15">
      <c r="A103" s="98">
        <v>2003</v>
      </c>
      <c r="B103" s="7">
        <f>'Funciones Sociales ••'!EG174</f>
        <v>-0.96238583647021159</v>
      </c>
      <c r="C103" s="7">
        <f>'Funciones Sociales ••'!EE174</f>
        <v>0.37239278533696663</v>
      </c>
      <c r="D103" s="7">
        <f>'Funciones Sociales ••'!EC174</f>
        <v>-0.23735457074383026</v>
      </c>
    </row>
    <row r="104" spans="1:4" ht="15">
      <c r="A104" s="98">
        <v>2004</v>
      </c>
      <c r="B104" s="7">
        <f>'Funciones Sociales ••'!EG175</f>
        <v>-1.0162194182146607</v>
      </c>
      <c r="C104" s="7">
        <f>'Funciones Sociales ••'!EE175</f>
        <v>0.37577482697109121</v>
      </c>
      <c r="D104" s="7">
        <f>'Funciones Sociales ••'!EC175</f>
        <v>-0.17018821069516976</v>
      </c>
    </row>
    <row r="105" spans="1:4" ht="15">
      <c r="A105" s="98">
        <v>2005</v>
      </c>
      <c r="B105" s="7">
        <f>'Funciones Sociales ••'!EG176</f>
        <v>-1.6114226180031954</v>
      </c>
      <c r="C105" s="7">
        <f>'Funciones Sociales ••'!EE176</f>
        <v>0.52986280473764125</v>
      </c>
      <c r="D105" s="7">
        <f>'Funciones Sociales ••'!EC176</f>
        <v>3.5927933914194687E-2</v>
      </c>
    </row>
    <row r="106" spans="1:4" ht="15">
      <c r="A106" s="98">
        <v>2006</v>
      </c>
      <c r="B106" s="7">
        <f>'Funciones Sociales ••'!EG177</f>
        <v>-2.1064451969747271</v>
      </c>
      <c r="C106" s="7">
        <f>'Funciones Sociales ••'!EE177</f>
        <v>0.65058261151141905</v>
      </c>
      <c r="D106" s="7">
        <f>'Funciones Sociales ••'!EC177</f>
        <v>0.24259507063365082</v>
      </c>
    </row>
    <row r="107" spans="1:4" ht="15">
      <c r="A107" s="98">
        <v>2007</v>
      </c>
      <c r="B107" s="7">
        <f>'Funciones Sociales ••'!EG178</f>
        <v>-2.5453429590264043</v>
      </c>
      <c r="C107" s="7">
        <f>'Funciones Sociales ••'!EE178</f>
        <v>0.76279902822774526</v>
      </c>
      <c r="D107" s="7">
        <f>'Funciones Sociales ••'!EC178</f>
        <v>0.39846309368077759</v>
      </c>
    </row>
    <row r="108" spans="1:4" ht="15">
      <c r="A108" s="98">
        <v>2008</v>
      </c>
      <c r="B108" s="7">
        <f>'Funciones Sociales ••'!EG179</f>
        <v>-2.1635894768547708</v>
      </c>
      <c r="C108" s="7">
        <f>'Funciones Sociales ••'!EE179</f>
        <v>0.66628841219793267</v>
      </c>
      <c r="D108" s="7">
        <f>'Funciones Sociales ••'!EC179</f>
        <v>0.25723843890347275</v>
      </c>
    </row>
    <row r="109" spans="1:4" ht="15">
      <c r="A109" s="98">
        <v>2009</v>
      </c>
      <c r="B109" s="7">
        <f>'Funciones Sociales ••'!EG180</f>
        <v>-1.9080367076130997</v>
      </c>
      <c r="C109" s="7">
        <f>'Funciones Sociales ••'!EE180</f>
        <v>0.61414308311442323</v>
      </c>
      <c r="D109" s="7">
        <f>'Funciones Sociales ••'!EC180</f>
        <v>0.11813407106137452</v>
      </c>
    </row>
    <row r="110" spans="1:4" ht="15">
      <c r="A110" s="98">
        <v>2010</v>
      </c>
      <c r="B110" s="7">
        <f>'Funciones Sociales ••'!EG181</f>
        <v>-2.4646822201038168</v>
      </c>
      <c r="C110" s="7">
        <f>'Funciones Sociales ••'!EE181</f>
        <v>0.75432526592734561</v>
      </c>
      <c r="D110" s="7">
        <f>'Funciones Sociales ••'!EC181</f>
        <v>0.31811637426510231</v>
      </c>
    </row>
    <row r="111" spans="1:4" ht="15">
      <c r="A111" s="98">
        <v>2011</v>
      </c>
      <c r="B111" s="7">
        <f>'Funciones Sociales ••'!EG182</f>
        <v>-2.7247853246766622</v>
      </c>
      <c r="C111" s="7">
        <f>'Funciones Sociales ••'!EE182</f>
        <v>0.81843132787169592</v>
      </c>
      <c r="D111" s="7">
        <f>'Funciones Sociales ••'!EC182</f>
        <v>0.42148952443867915</v>
      </c>
    </row>
    <row r="112" spans="1:4" ht="15">
      <c r="A112" s="98">
        <v>2012</v>
      </c>
      <c r="B112" s="7">
        <f>'Funciones Sociales ••'!EG183</f>
        <v>-2.7548056822797085</v>
      </c>
      <c r="C112" s="7">
        <f>'Funciones Sociales ••'!EE183</f>
        <v>0.82383065767524655</v>
      </c>
      <c r="D112" s="7">
        <f>'Funciones Sociales ••'!EC183</f>
        <v>0.44432604948538157</v>
      </c>
    </row>
    <row r="113" spans="1:4" ht="15">
      <c r="A113" s="98">
        <v>2013</v>
      </c>
      <c r="B113" s="7">
        <f>'Funciones Sociales ••'!EG184</f>
        <v>-2.5764599288378847</v>
      </c>
      <c r="C113" s="7">
        <f>'Funciones Sociales ••'!EE184</f>
        <v>0.77016546402686226</v>
      </c>
      <c r="D113" s="7">
        <f>'Funciones Sociales ••'!EC184</f>
        <v>0.41799329517784978</v>
      </c>
    </row>
  </sheetData>
  <sheetCalcPr fullCalcOnLoad="1"/>
  <phoneticPr fontId="2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sources &amp; notes</vt:lpstr>
      <vt:lpstr>Funciones Sociales ••</vt:lpstr>
      <vt:lpstr>Income distribs Rodriguez, WIID</vt:lpstr>
      <vt:lpstr>graph of socexp 1842-2013</vt:lpstr>
      <vt:lpstr>Fig's 3, 4 ben's, tx 1965-2013</vt:lpstr>
    </vt:vector>
  </TitlesOfParts>
  <Company>Pontificia Universidad Católica de Chile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JGDiaz</dc:creator>
  <cp:lastModifiedBy>Peter Lindert</cp:lastModifiedBy>
  <dcterms:created xsi:type="dcterms:W3CDTF">2002-09-20T15:53:45Z</dcterms:created>
  <dcterms:modified xsi:type="dcterms:W3CDTF">2015-08-31T20:38:48Z</dcterms:modified>
</cp:coreProperties>
</file>